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626"/>
  <workbookPr filterPrivacy="1" defaultThemeVersion="124226"/>
  <xr:revisionPtr revIDLastSave="0" documentId="13_ncr:1_{9E678EE6-E3E2-4004-B2E2-2AE1DDF0505D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JULI" sheetId="1" r:id="rId1"/>
  </sheets>
  <definedNames>
    <definedName name="_xlnm.Print_Area" localSheetId="0">JULI!$A$1:$Q$50</definedName>
    <definedName name="_xlnm.Print_Titles" localSheetId="0">JULI!$7:$10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5" i="1" l="1"/>
  <c r="L14" i="1"/>
  <c r="M17" i="1" l="1"/>
  <c r="K17" i="1" s="1"/>
  <c r="I33" i="1"/>
  <c r="I42" i="1"/>
  <c r="I12" i="1"/>
  <c r="O21" i="1"/>
  <c r="N21" i="1"/>
  <c r="K21" i="1"/>
  <c r="L21" i="1"/>
  <c r="I21" i="1"/>
  <c r="O20" i="1"/>
  <c r="N20" i="1"/>
  <c r="K20" i="1"/>
  <c r="L20" i="1"/>
  <c r="I20" i="1"/>
  <c r="O19" i="1"/>
  <c r="N19" i="1"/>
  <c r="K19" i="1"/>
  <c r="L19" i="1" s="1"/>
  <c r="I19" i="1"/>
  <c r="J39" i="1"/>
  <c r="L39" i="1" s="1"/>
  <c r="I39" i="1"/>
  <c r="J36" i="1"/>
  <c r="L36" i="1" s="1"/>
  <c r="I36" i="1"/>
  <c r="M40" i="1"/>
  <c r="O40" i="1" s="1"/>
  <c r="K40" i="1"/>
  <c r="J40" i="1" s="1"/>
  <c r="L40" i="1" s="1"/>
  <c r="I40" i="1"/>
  <c r="M37" i="1"/>
  <c r="O37" i="1" s="1"/>
  <c r="I37" i="1"/>
  <c r="M34" i="1"/>
  <c r="O34" i="1" s="1"/>
  <c r="I34" i="1"/>
  <c r="O41" i="1"/>
  <c r="N41" i="1"/>
  <c r="K41" i="1"/>
  <c r="J41" i="1"/>
  <c r="L41" i="1" s="1"/>
  <c r="I41" i="1"/>
  <c r="O38" i="1"/>
  <c r="N38" i="1"/>
  <c r="K38" i="1"/>
  <c r="J38" i="1" s="1"/>
  <c r="L38" i="1" s="1"/>
  <c r="I38" i="1"/>
  <c r="O35" i="1"/>
  <c r="N35" i="1"/>
  <c r="K35" i="1"/>
  <c r="J35" i="1" s="1"/>
  <c r="L35" i="1" s="1"/>
  <c r="I35" i="1"/>
  <c r="H12" i="1"/>
  <c r="H42" i="1"/>
  <c r="M39" i="1" l="1"/>
  <c r="O39" i="1" s="1"/>
  <c r="M36" i="1"/>
  <c r="O36" i="1" s="1"/>
  <c r="K37" i="1"/>
  <c r="J37" i="1" s="1"/>
  <c r="L37" i="1" s="1"/>
  <c r="K34" i="1"/>
  <c r="J34" i="1" s="1"/>
  <c r="L34" i="1" s="1"/>
  <c r="M33" i="1"/>
  <c r="N39" i="1"/>
  <c r="K39" i="1"/>
  <c r="K36" i="1"/>
  <c r="N36" i="1"/>
  <c r="N40" i="1"/>
  <c r="N37" i="1"/>
  <c r="N34" i="1"/>
  <c r="H40" i="1" l="1"/>
  <c r="H39" i="1" s="1"/>
  <c r="H37" i="1"/>
  <c r="H36" i="1"/>
  <c r="H34" i="1"/>
  <c r="H33" i="1"/>
  <c r="H17" i="1"/>
  <c r="K29" i="1" l="1"/>
  <c r="K18" i="1"/>
  <c r="K23" i="1"/>
  <c r="K16" i="1"/>
  <c r="K15" i="1"/>
  <c r="M26" i="1"/>
  <c r="M14" i="1"/>
  <c r="H14" i="1"/>
  <c r="M22" i="1"/>
  <c r="M24" i="1"/>
  <c r="O15" i="1"/>
  <c r="O14" i="1" l="1"/>
  <c r="K14" i="1"/>
  <c r="J14" i="1" s="1"/>
  <c r="M30" i="1" l="1"/>
  <c r="O23" i="1" l="1"/>
  <c r="O27" i="1"/>
  <c r="K27" i="1"/>
  <c r="J27" i="1" s="1"/>
  <c r="O32" i="1"/>
  <c r="K32" i="1"/>
  <c r="M28" i="1"/>
  <c r="M42" i="1" s="1"/>
  <c r="H24" i="1" l="1"/>
  <c r="H30" i="1"/>
  <c r="H28" i="1"/>
  <c r="H26" i="1"/>
  <c r="H22" i="1"/>
  <c r="O22" i="1" l="1"/>
  <c r="H13" i="1"/>
  <c r="K22" i="1"/>
  <c r="J22" i="1" s="1"/>
  <c r="L16" i="1" l="1"/>
  <c r="I18" i="1"/>
  <c r="K25" i="1"/>
  <c r="I22" i="1" l="1"/>
  <c r="O25" i="1"/>
  <c r="O17" i="1"/>
  <c r="K24" i="1"/>
  <c r="J24" i="1" s="1"/>
  <c r="K28" i="1"/>
  <c r="J28" i="1" s="1"/>
  <c r="O31" i="1"/>
  <c r="K31" i="1"/>
  <c r="O16" i="1"/>
  <c r="O18" i="1"/>
  <c r="O29" i="1"/>
  <c r="N32" i="1" l="1"/>
  <c r="N23" i="1"/>
  <c r="L32" i="1"/>
  <c r="L27" i="1"/>
  <c r="L23" i="1"/>
  <c r="I24" i="1"/>
  <c r="N27" i="1"/>
  <c r="N22" i="1"/>
  <c r="I32" i="1"/>
  <c r="I31" i="1"/>
  <c r="I29" i="1"/>
  <c r="I27" i="1"/>
  <c r="I25" i="1"/>
  <c r="I23" i="1"/>
  <c r="I16" i="1"/>
  <c r="I15" i="1"/>
  <c r="I17" i="1"/>
  <c r="I14" i="1"/>
  <c r="I13" i="1"/>
  <c r="L22" i="1"/>
  <c r="I26" i="1"/>
  <c r="I28" i="1"/>
  <c r="I30" i="1"/>
  <c r="J17" i="1"/>
  <c r="O24" i="1"/>
  <c r="O28" i="1"/>
  <c r="O30" i="1"/>
  <c r="K30" i="1"/>
  <c r="J30" i="1" s="1"/>
  <c r="L31" i="1" l="1"/>
  <c r="L17" i="1"/>
  <c r="L29" i="1"/>
  <c r="N30" i="1"/>
  <c r="L18" i="1"/>
  <c r="L28" i="1"/>
  <c r="L24" i="1"/>
  <c r="L25" i="1"/>
  <c r="N29" i="1"/>
  <c r="N18" i="1"/>
  <c r="N16" i="1"/>
  <c r="N17" i="1"/>
  <c r="N25" i="1"/>
  <c r="N28" i="1"/>
  <c r="N24" i="1"/>
  <c r="N31" i="1"/>
  <c r="N15" i="1"/>
  <c r="N14" i="1"/>
  <c r="L30" i="1"/>
  <c r="K26" i="1"/>
  <c r="J26" i="1" s="1"/>
  <c r="O26" i="1"/>
  <c r="N26" i="1"/>
  <c r="M13" i="1"/>
  <c r="L26" i="1" l="1"/>
  <c r="K13" i="1"/>
  <c r="O13" i="1"/>
  <c r="O42" i="1" s="1"/>
  <c r="N13" i="1"/>
  <c r="N42" i="1" s="1"/>
  <c r="J13" i="1" l="1"/>
  <c r="K42" i="1"/>
  <c r="J12" i="1"/>
  <c r="L12" i="1" s="1"/>
  <c r="M12" i="1"/>
  <c r="O12" i="1" s="1"/>
  <c r="L13" i="1" l="1"/>
  <c r="L42" i="1" s="1"/>
  <c r="J42" i="1"/>
  <c r="N12" i="1"/>
  <c r="K12" i="1"/>
</calcChain>
</file>

<file path=xl/sharedStrings.xml><?xml version="1.0" encoding="utf-8"?>
<sst xmlns="http://schemas.openxmlformats.org/spreadsheetml/2006/main" count="59" uniqueCount="57">
  <si>
    <t xml:space="preserve">APBD KABUPATEN KEPULAUAN SELAYAR </t>
  </si>
  <si>
    <t>UNIT KERJA</t>
  </si>
  <si>
    <t>No.</t>
  </si>
  <si>
    <t>Rincian Kegiatan</t>
  </si>
  <si>
    <t>Jumlah Dana (Rp)</t>
  </si>
  <si>
    <t>Bobot</t>
  </si>
  <si>
    <t>Realisasi Komulatif (%)</t>
  </si>
  <si>
    <t>Realisasi Tertimbang</t>
  </si>
  <si>
    <t>Sisa Dana (Rp)</t>
  </si>
  <si>
    <t>Permasalahan</t>
  </si>
  <si>
    <t>Pemecahan Masalah</t>
  </si>
  <si>
    <t xml:space="preserve">Fisik </t>
  </si>
  <si>
    <t>Keuangan</t>
  </si>
  <si>
    <t>Fisik</t>
  </si>
  <si>
    <t>(Rp)</t>
  </si>
  <si>
    <t>%</t>
  </si>
  <si>
    <t>I</t>
  </si>
  <si>
    <t>Program Penunjang Urusan Pemerintahan Daerah Kabupaten/Kota</t>
  </si>
  <si>
    <t>Perencanaan, Penganggaran, dan Evaluasi Kinerja Perangkat Daerah</t>
  </si>
  <si>
    <t>Koordinasi dan Penyusunan Dokumen RKA-SKPD</t>
  </si>
  <si>
    <t>Administrasi Keuangan Perangkat Daerah</t>
  </si>
  <si>
    <t>Penyediaan Gaji dan tunjangan ASN</t>
  </si>
  <si>
    <t>Administrasi Umum Perangkat Daerah</t>
  </si>
  <si>
    <t>Penyelenggaraan Rapat Koordinasi dan Konsultasi SKPD</t>
  </si>
  <si>
    <t>Penyediaan Jasa Penunjang Urusan Pemerintahan Daerah</t>
  </si>
  <si>
    <t>Penyediaan Jasa Komunikasi, Sumber Daya Air dan Listrik</t>
  </si>
  <si>
    <t>Pemeliharaan Barang Milik Daerah Penunjang Urusan Pemerintahan Daerah</t>
  </si>
  <si>
    <t xml:space="preserve"> </t>
  </si>
  <si>
    <t>TOTAL ANGGARAN</t>
  </si>
  <si>
    <t>Pemeliharaan Peralatan dan Mesin Lainnya</t>
  </si>
  <si>
    <t>Penyusunan Dokumen Perencanaan Perangkat Daerah</t>
  </si>
  <si>
    <t>Administrasi Barang Milik Daerah pada Perangkat Daerah</t>
  </si>
  <si>
    <t>Pengadaan Barang Milik Daerah Penunjang Urusan Pemerintah Daerah</t>
  </si>
  <si>
    <t>Pengadaan Peralatan dan Mesin Lainnya</t>
  </si>
  <si>
    <t>LAPORAN REALISASI PELAKSANAAN KEGIATAN TAHUN 2023</t>
  </si>
  <si>
    <t>: KEC. TAKABONERATE</t>
  </si>
  <si>
    <t>KECAMATAN TAKABONERATE</t>
  </si>
  <si>
    <t>Penyediaan Administrasi Pelaksanaan Tugas ASN</t>
  </si>
  <si>
    <t>Pelaksanaan Penatausahaan dan Pengujian/Verifikasi Keuangan SKPD</t>
  </si>
  <si>
    <t>Koordinasi dan Pelaksanaan Akuntansi SKPD</t>
  </si>
  <si>
    <t>Penyusunan Perencanaan Kebutuhan Barang Milik Daerah SKPD</t>
  </si>
  <si>
    <t>Pemeliharaan Aset Tetap Lainnya</t>
  </si>
  <si>
    <t>PROGRAM PENYELENGGARAAN PEMERINTAHAN DAN PELAYANAN PUBLIK</t>
  </si>
  <si>
    <t>Koordinasi Penyelenggaraan Kegiatan Pemerintahan di Tingkat Kecamatan</t>
  </si>
  <si>
    <t>Peningkatan Efektifitas Kegiatan Pemerintahan di Tingkat Kecamatan</t>
  </si>
  <si>
    <t>PROGRAM PEMBERDAYAAN MASYARAKAT DESA DAN KELURAHAN</t>
  </si>
  <si>
    <t>Koordinasi Kegiatan Pemberdayaan Desa</t>
  </si>
  <si>
    <t>Peningkatan Partisipasi Masyarakat dalam Forum Musyawarah Perencanaan Pembangunan di Desa</t>
  </si>
  <si>
    <t>PROGRAM PEMBINAAN DAN PENGAWASAN PEMERINTAHAN DESA</t>
  </si>
  <si>
    <t>Fasilitasi, Rekomendasi dan Koordinasi Pembinaan dan Pengawasan Pemerintahan Desa</t>
  </si>
  <si>
    <t>Fasilitasi Sinkronisasi Perencanaan Pembangunan Daerah dengan Pembangunan Desa</t>
  </si>
  <si>
    <t>CAMAT TAKABONERATE</t>
  </si>
  <si>
    <t>ANDI CACO AMRAS, S.T.M.M</t>
  </si>
  <si>
    <t>NIP. 19751010 200604 1 025</t>
  </si>
  <si>
    <t>Pangkat : Pembina, IV.a</t>
  </si>
  <si>
    <t>Keadaan Bulan Juli 2023</t>
  </si>
  <si>
    <t>Kayuadi, 31 Juli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</si>
</sst>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43" formatCode="_-* #,##0.00_-;\-* #,##0.00_-;_-* &quot;-&quot;??_-;_-@_-"/>
    <numFmt numFmtId="164" formatCode="_(* #,##0_);_(* \(#,##0\);_(* &quot;-&quot;_);_(@_)"/>
    <numFmt numFmtId="165" formatCode="#,##0.00;[Red]#,##0.00"/>
    <numFmt numFmtId="166" formatCode="#,##0;[Red]#,##0"/>
  </numFmts>
  <fonts count="31" x14ac:knownFonts="1">
    <font>
      <sz val="11"/>
      <color theme="1"/>
      <name val="Calibri"/>
      <family val="2"/>
      <scheme val="minor"/>
    </font>
    <font>
      <sz val="10"/>
      <color indexed="8"/>
      <name val="Arial Narrow"/>
      <family val="2"/>
    </font>
    <font>
      <sz val="10"/>
      <name val="Arial Narrow"/>
      <family val="2"/>
    </font>
    <font>
      <sz val="10"/>
      <name val="Arial"/>
      <family val="2"/>
    </font>
    <font>
      <sz val="11"/>
      <color indexed="8"/>
      <name val="Arial Narrow"/>
      <family val="2"/>
    </font>
    <font>
      <b/>
      <sz val="12"/>
      <color indexed="8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sz val="7"/>
      <name val="Calibri"/>
      <family val="2"/>
      <scheme val="minor"/>
    </font>
    <font>
      <b/>
      <sz val="7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u/>
      <sz val="7"/>
      <color theme="1"/>
      <name val="Calibri"/>
      <family val="2"/>
      <scheme val="minor"/>
    </font>
    <font>
      <b/>
      <u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i/>
      <sz val="11"/>
      <name val="Calibri"/>
      <family val="2"/>
      <scheme val="minor"/>
    </font>
    <font>
      <sz val="11"/>
      <name val="Arial Narrow"/>
      <family val="2"/>
    </font>
    <font>
      <b/>
      <sz val="11"/>
      <name val="Arial Narrow"/>
      <family val="2"/>
    </font>
    <font>
      <sz val="11"/>
      <color theme="1"/>
      <name val="Arial Narrow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">
    <xf numFmtId="0" fontId="0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43" fontId="28" fillId="0" borderId="0" applyFont="0" applyFill="0" applyBorder="0" applyAlignment="0" applyProtection="0"/>
  </cellStyleXfs>
  <cellXfs count="133">
    <xf numFmtId="0" fontId="0" fillId="0" borderId="0" xfId="0"/>
    <xf numFmtId="0" fontId="1" fillId="0" borderId="0" xfId="0" applyFont="1"/>
    <xf numFmtId="0" fontId="2" fillId="0" borderId="0" xfId="0" applyFont="1"/>
    <xf numFmtId="165" fontId="2" fillId="0" borderId="0" xfId="0" applyNumberFormat="1" applyFont="1"/>
    <xf numFmtId="0" fontId="4" fillId="0" borderId="0" xfId="0" applyFont="1"/>
    <xf numFmtId="0" fontId="6" fillId="0" borderId="0" xfId="0" applyFont="1" applyAlignment="1">
      <alignment horizontal="center"/>
    </xf>
    <xf numFmtId="0" fontId="8" fillId="0" borderId="0" xfId="0" applyFont="1"/>
    <xf numFmtId="0" fontId="9" fillId="0" borderId="0" xfId="0" applyFont="1"/>
    <xf numFmtId="0" fontId="10" fillId="0" borderId="0" xfId="0" applyFont="1"/>
    <xf numFmtId="165" fontId="10" fillId="0" borderId="0" xfId="0" applyNumberFormat="1" applyFont="1"/>
    <xf numFmtId="0" fontId="7" fillId="0" borderId="0" xfId="0" applyFont="1"/>
    <xf numFmtId="0" fontId="12" fillId="0" borderId="10" xfId="0" applyFont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/>
    </xf>
    <xf numFmtId="0" fontId="7" fillId="2" borderId="23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/>
    </xf>
    <xf numFmtId="0" fontId="8" fillId="2" borderId="7" xfId="0" applyFont="1" applyFill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0" fontId="13" fillId="2" borderId="9" xfId="0" applyFont="1" applyFill="1" applyBorder="1" applyAlignment="1">
      <alignment horizontal="center"/>
    </xf>
    <xf numFmtId="0" fontId="11" fillId="0" borderId="24" xfId="0" applyFont="1" applyBorder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0" fontId="11" fillId="0" borderId="25" xfId="0" applyFont="1" applyBorder="1" applyAlignment="1">
      <alignment vertical="center"/>
    </xf>
    <xf numFmtId="3" fontId="11" fillId="0" borderId="27" xfId="0" applyNumberFormat="1" applyFont="1" applyBorder="1" applyAlignment="1">
      <alignment vertical="center"/>
    </xf>
    <xf numFmtId="2" fontId="11" fillId="0" borderId="27" xfId="0" applyNumberFormat="1" applyFont="1" applyBorder="1" applyAlignment="1">
      <alignment vertical="center"/>
    </xf>
    <xf numFmtId="4" fontId="11" fillId="0" borderId="27" xfId="0" applyNumberFormat="1" applyFont="1" applyBorder="1" applyAlignment="1">
      <alignment vertical="center"/>
    </xf>
    <xf numFmtId="4" fontId="11" fillId="2" borderId="27" xfId="0" applyNumberFormat="1" applyFont="1" applyFill="1" applyBorder="1" applyAlignment="1">
      <alignment vertical="center"/>
    </xf>
    <xf numFmtId="0" fontId="14" fillId="0" borderId="24" xfId="0" applyFont="1" applyBorder="1" applyAlignment="1">
      <alignment horizontal="center" vertical="center"/>
    </xf>
    <xf numFmtId="0" fontId="14" fillId="0" borderId="25" xfId="0" applyFont="1" applyBorder="1" applyAlignment="1">
      <alignment horizontal="center" vertical="center"/>
    </xf>
    <xf numFmtId="0" fontId="14" fillId="0" borderId="26" xfId="0" applyFont="1" applyBorder="1" applyAlignment="1">
      <alignment horizontal="center" vertical="center"/>
    </xf>
    <xf numFmtId="0" fontId="14" fillId="0" borderId="25" xfId="0" applyFont="1" applyBorder="1" applyAlignment="1">
      <alignment vertical="center"/>
    </xf>
    <xf numFmtId="0" fontId="14" fillId="0" borderId="26" xfId="0" applyFont="1" applyBorder="1" applyAlignment="1">
      <alignment vertical="center" wrapText="1"/>
    </xf>
    <xf numFmtId="2" fontId="14" fillId="0" borderId="27" xfId="0" applyNumberFormat="1" applyFont="1" applyBorder="1" applyAlignment="1">
      <alignment vertical="center"/>
    </xf>
    <xf numFmtId="4" fontId="14" fillId="0" borderId="27" xfId="0" applyNumberFormat="1" applyFont="1" applyBorder="1" applyAlignment="1">
      <alignment vertical="center"/>
    </xf>
    <xf numFmtId="4" fontId="14" fillId="2" borderId="27" xfId="0" applyNumberFormat="1" applyFont="1" applyFill="1" applyBorder="1" applyAlignment="1">
      <alignment vertical="center"/>
    </xf>
    <xf numFmtId="3" fontId="14" fillId="0" borderId="27" xfId="0" applyNumberFormat="1" applyFont="1" applyBorder="1" applyAlignment="1">
      <alignment vertical="center"/>
    </xf>
    <xf numFmtId="164" fontId="11" fillId="0" borderId="27" xfId="1" applyFont="1" applyFill="1" applyBorder="1" applyAlignment="1">
      <alignment vertical="center"/>
    </xf>
    <xf numFmtId="4" fontId="11" fillId="0" borderId="27" xfId="1" applyNumberFormat="1" applyFont="1" applyFill="1" applyBorder="1" applyAlignment="1">
      <alignment vertical="center"/>
    </xf>
    <xf numFmtId="0" fontId="11" fillId="0" borderId="25" xfId="0" applyFont="1" applyBorder="1" applyAlignment="1">
      <alignment vertical="center" wrapText="1"/>
    </xf>
    <xf numFmtId="41" fontId="14" fillId="0" borderId="27" xfId="0" applyNumberFormat="1" applyFont="1" applyBorder="1" applyAlignment="1">
      <alignment vertical="center" wrapText="1"/>
    </xf>
    <xf numFmtId="164" fontId="12" fillId="0" borderId="27" xfId="1" applyFont="1" applyFill="1" applyBorder="1" applyAlignment="1">
      <alignment vertical="center"/>
    </xf>
    <xf numFmtId="4" fontId="12" fillId="0" borderId="27" xfId="1" applyNumberFormat="1" applyFont="1" applyFill="1" applyBorder="1" applyAlignment="1">
      <alignment vertical="center"/>
    </xf>
    <xf numFmtId="4" fontId="0" fillId="0" borderId="27" xfId="1" applyNumberFormat="1" applyFont="1" applyFill="1" applyBorder="1" applyAlignment="1">
      <alignment vertical="center"/>
    </xf>
    <xf numFmtId="0" fontId="11" fillId="0" borderId="26" xfId="0" applyFont="1" applyBorder="1" applyAlignment="1">
      <alignment vertical="center" wrapText="1"/>
    </xf>
    <xf numFmtId="0" fontId="15" fillId="0" borderId="0" xfId="0" applyFont="1"/>
    <xf numFmtId="164" fontId="0" fillId="0" borderId="0" xfId="2" applyFont="1" applyFill="1" applyBorder="1" applyAlignment="1">
      <alignment vertical="top"/>
    </xf>
    <xf numFmtId="4" fontId="16" fillId="0" borderId="0" xfId="0" applyNumberFormat="1" applyFont="1" applyAlignment="1">
      <alignment horizontal="center"/>
    </xf>
    <xf numFmtId="0" fontId="17" fillId="0" borderId="0" xfId="0" applyFont="1"/>
    <xf numFmtId="4" fontId="12" fillId="0" borderId="0" xfId="2" applyNumberFormat="1" applyFont="1" applyFill="1" applyBorder="1"/>
    <xf numFmtId="4" fontId="0" fillId="0" borderId="0" xfId="2" applyNumberFormat="1" applyFont="1" applyFill="1" applyBorder="1"/>
    <xf numFmtId="0" fontId="18" fillId="0" borderId="0" xfId="0" applyFont="1"/>
    <xf numFmtId="4" fontId="19" fillId="0" borderId="0" xfId="2" applyNumberFormat="1" applyFont="1" applyFill="1" applyBorder="1"/>
    <xf numFmtId="3" fontId="14" fillId="0" borderId="0" xfId="0" applyNumberFormat="1" applyFont="1" applyAlignment="1">
      <alignment horizontal="left" vertical="center"/>
    </xf>
    <xf numFmtId="3" fontId="20" fillId="0" borderId="0" xfId="0" applyNumberFormat="1" applyFont="1" applyAlignment="1">
      <alignment horizontal="center" vertical="center"/>
    </xf>
    <xf numFmtId="0" fontId="21" fillId="0" borderId="0" xfId="0" applyFont="1"/>
    <xf numFmtId="4" fontId="14" fillId="0" borderId="0" xfId="0" applyNumberFormat="1" applyFont="1"/>
    <xf numFmtId="0" fontId="11" fillId="0" borderId="0" xfId="0" applyFont="1"/>
    <xf numFmtId="0" fontId="14" fillId="0" borderId="0" xfId="0" applyFont="1"/>
    <xf numFmtId="0" fontId="22" fillId="0" borderId="0" xfId="0" applyFont="1"/>
    <xf numFmtId="0" fontId="23" fillId="0" borderId="26" xfId="0" applyFont="1" applyBorder="1" applyAlignment="1">
      <alignment horizontal="center" vertical="center"/>
    </xf>
    <xf numFmtId="0" fontId="24" fillId="0" borderId="25" xfId="0" applyFont="1" applyBorder="1" applyAlignment="1">
      <alignment vertical="center"/>
    </xf>
    <xf numFmtId="164" fontId="23" fillId="0" borderId="27" xfId="1" applyFont="1" applyFill="1" applyBorder="1" applyAlignment="1">
      <alignment vertical="center"/>
    </xf>
    <xf numFmtId="2" fontId="23" fillId="0" borderId="27" xfId="0" applyNumberFormat="1" applyFont="1" applyBorder="1" applyAlignment="1">
      <alignment vertical="center"/>
    </xf>
    <xf numFmtId="4" fontId="23" fillId="0" borderId="27" xfId="0" applyNumberFormat="1" applyFont="1" applyBorder="1" applyAlignment="1">
      <alignment vertical="center"/>
    </xf>
    <xf numFmtId="4" fontId="23" fillId="0" borderId="27" xfId="1" applyNumberFormat="1" applyFont="1" applyFill="1" applyBorder="1" applyAlignment="1">
      <alignment vertical="center"/>
    </xf>
    <xf numFmtId="4" fontId="23" fillId="2" borderId="27" xfId="0" applyNumberFormat="1" applyFont="1" applyFill="1" applyBorder="1" applyAlignment="1">
      <alignment vertical="center"/>
    </xf>
    <xf numFmtId="3" fontId="23" fillId="0" borderId="27" xfId="0" applyNumberFormat="1" applyFont="1" applyBorder="1" applyAlignment="1">
      <alignment vertical="center"/>
    </xf>
    <xf numFmtId="0" fontId="23" fillId="0" borderId="25" xfId="0" applyFont="1" applyBorder="1" applyAlignment="1">
      <alignment vertical="center"/>
    </xf>
    <xf numFmtId="164" fontId="11" fillId="0" borderId="29" xfId="1" applyFont="1" applyFill="1" applyBorder="1" applyAlignment="1">
      <alignment horizontal="center" vertical="center"/>
    </xf>
    <xf numFmtId="0" fontId="25" fillId="0" borderId="0" xfId="0" applyFont="1" applyAlignment="1">
      <alignment vertical="top"/>
    </xf>
    <xf numFmtId="0" fontId="26" fillId="0" borderId="0" xfId="0" applyFont="1" applyAlignment="1">
      <alignment vertical="top"/>
    </xf>
    <xf numFmtId="0" fontId="27" fillId="0" borderId="0" xfId="0" applyFont="1" applyAlignment="1">
      <alignment vertical="top"/>
    </xf>
    <xf numFmtId="3" fontId="11" fillId="0" borderId="30" xfId="0" applyNumberFormat="1" applyFont="1" applyBorder="1" applyAlignment="1">
      <alignment vertical="center"/>
    </xf>
    <xf numFmtId="2" fontId="11" fillId="0" borderId="30" xfId="0" applyNumberFormat="1" applyFont="1" applyBorder="1" applyAlignment="1">
      <alignment vertical="center"/>
    </xf>
    <xf numFmtId="166" fontId="14" fillId="0" borderId="9" xfId="0" quotePrefix="1" applyNumberFormat="1" applyFont="1" applyBorder="1" applyAlignment="1">
      <alignment horizontal="right" vertical="top"/>
    </xf>
    <xf numFmtId="43" fontId="0" fillId="0" borderId="0" xfId="0" applyNumberFormat="1"/>
    <xf numFmtId="0" fontId="14" fillId="0" borderId="28" xfId="0" applyFont="1" applyBorder="1" applyAlignment="1">
      <alignment vertical="center"/>
    </xf>
    <xf numFmtId="43" fontId="11" fillId="0" borderId="30" xfId="3" applyFont="1" applyBorder="1" applyAlignment="1">
      <alignment vertical="center"/>
    </xf>
    <xf numFmtId="0" fontId="11" fillId="0" borderId="0" xfId="0" applyFont="1" applyAlignment="1">
      <alignment horizontal="center"/>
    </xf>
    <xf numFmtId="0" fontId="7" fillId="2" borderId="9" xfId="0" applyFont="1" applyFill="1" applyBorder="1" applyAlignment="1">
      <alignment horizontal="center"/>
    </xf>
    <xf numFmtId="4" fontId="29" fillId="0" borderId="34" xfId="0" applyNumberFormat="1" applyFont="1" applyBorder="1" applyAlignment="1">
      <alignment horizontal="right" vertical="top" shrinkToFit="1"/>
    </xf>
    <xf numFmtId="3" fontId="0" fillId="0" borderId="0" xfId="0" applyNumberFormat="1"/>
    <xf numFmtId="43" fontId="10" fillId="0" borderId="0" xfId="0" applyNumberFormat="1" applyFont="1"/>
    <xf numFmtId="0" fontId="7" fillId="3" borderId="20" xfId="0" applyFont="1" applyFill="1" applyBorder="1" applyAlignment="1">
      <alignment horizontal="center"/>
    </xf>
    <xf numFmtId="0" fontId="8" fillId="3" borderId="20" xfId="0" applyFont="1" applyFill="1" applyBorder="1" applyAlignment="1">
      <alignment horizontal="center"/>
    </xf>
    <xf numFmtId="0" fontId="13" fillId="3" borderId="20" xfId="0" applyFont="1" applyFill="1" applyBorder="1" applyAlignment="1">
      <alignment horizontal="center"/>
    </xf>
    <xf numFmtId="0" fontId="14" fillId="0" borderId="26" xfId="0" applyFont="1" applyBorder="1" applyAlignment="1">
      <alignment vertical="top" wrapText="1"/>
    </xf>
    <xf numFmtId="0" fontId="12" fillId="0" borderId="10" xfId="0" applyFont="1" applyBorder="1" applyAlignment="1">
      <alignment horizontal="center" vertical="center"/>
    </xf>
    <xf numFmtId="0" fontId="11" fillId="0" borderId="25" xfId="0" applyFont="1" applyBorder="1" applyAlignment="1">
      <alignment vertical="center" wrapText="1"/>
    </xf>
    <xf numFmtId="0" fontId="11" fillId="0" borderId="26" xfId="0" applyFont="1" applyBorder="1" applyAlignment="1">
      <alignment vertical="center" wrapText="1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1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8" fillId="0" borderId="0" xfId="0" applyFont="1" applyAlignment="1">
      <alignment horizontal="left"/>
    </xf>
    <xf numFmtId="0" fontId="30" fillId="0" borderId="5" xfId="0" applyFont="1" applyBorder="1" applyAlignment="1">
      <alignment horizontal="center" vertical="center" wrapText="1"/>
    </xf>
    <xf numFmtId="0" fontId="30" fillId="0" borderId="9" xfId="0" applyFont="1" applyBorder="1" applyAlignment="1">
      <alignment horizontal="center" vertical="center" wrapText="1"/>
    </xf>
    <xf numFmtId="0" fontId="30" fillId="0" borderId="15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8" fillId="3" borderId="16" xfId="0" applyFont="1" applyFill="1" applyBorder="1" applyAlignment="1">
      <alignment horizontal="center"/>
    </xf>
    <xf numFmtId="0" fontId="8" fillId="3" borderId="17" xfId="0" applyFont="1" applyFill="1" applyBorder="1" applyAlignment="1">
      <alignment horizontal="center"/>
    </xf>
    <xf numFmtId="0" fontId="8" fillId="3" borderId="18" xfId="0" applyFont="1" applyFill="1" applyBorder="1" applyAlignment="1">
      <alignment horizontal="center"/>
    </xf>
    <xf numFmtId="0" fontId="8" fillId="3" borderId="19" xfId="0" applyFont="1" applyFill="1" applyBorder="1" applyAlignment="1">
      <alignment horizontal="center"/>
    </xf>
    <xf numFmtId="0" fontId="23" fillId="0" borderId="25" xfId="0" applyFont="1" applyBorder="1" applyAlignment="1">
      <alignment vertical="center" wrapText="1"/>
    </xf>
    <xf numFmtId="0" fontId="23" fillId="0" borderId="26" xfId="0" applyFont="1" applyBorder="1" applyAlignment="1">
      <alignment vertical="center" wrapText="1"/>
    </xf>
    <xf numFmtId="0" fontId="11" fillId="0" borderId="31" xfId="0" applyFont="1" applyBorder="1" applyAlignment="1">
      <alignment horizontal="center" vertical="center"/>
    </xf>
    <xf numFmtId="0" fontId="11" fillId="0" borderId="32" xfId="0" applyFont="1" applyBorder="1" applyAlignment="1">
      <alignment horizontal="center" vertical="center"/>
    </xf>
    <xf numFmtId="0" fontId="11" fillId="0" borderId="33" xfId="0" applyFont="1" applyBorder="1" applyAlignment="1">
      <alignment horizontal="center" vertical="center"/>
    </xf>
    <xf numFmtId="0" fontId="11" fillId="0" borderId="25" xfId="0" applyFont="1" applyBorder="1" applyAlignment="1">
      <alignment horizontal="left" vertical="center" wrapText="1"/>
    </xf>
    <xf numFmtId="0" fontId="11" fillId="0" borderId="26" xfId="0" applyFont="1" applyBorder="1" applyAlignment="1">
      <alignment horizontal="left" vertical="center" wrapText="1"/>
    </xf>
  </cellXfs>
  <cellStyles count="4">
    <cellStyle name="Comma [0] 10" xfId="2" xr:uid="{00000000-0005-0000-0000-000000000000}"/>
    <cellStyle name="Comma [0] 5 2" xfId="1" xr:uid="{00000000-0005-0000-0000-000001000000}"/>
    <cellStyle name="Koma" xfId="3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2893695</xdr:colOff>
      <xdr:row>29</xdr:row>
      <xdr:rowOff>57150</xdr:rowOff>
    </xdr:from>
    <xdr:ext cx="197926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5AEC5CF-2858-4F7B-9DF0-64052601819B}"/>
            </a:ext>
          </a:extLst>
        </xdr:cNvPr>
        <xdr:cNvSpPr txBox="1"/>
      </xdr:nvSpPr>
      <xdr:spPr>
        <a:xfrm>
          <a:off x="3874770" y="8582025"/>
          <a:ext cx="19792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ID"/>
        </a:p>
      </xdr:txBody>
    </xdr:sp>
    <xdr:clientData/>
  </xdr:oneCellAnchor>
  <xdr:oneCellAnchor>
    <xdr:from>
      <xdr:col>6</xdr:col>
      <xdr:colOff>2893695</xdr:colOff>
      <xdr:row>29</xdr:row>
      <xdr:rowOff>57150</xdr:rowOff>
    </xdr:from>
    <xdr:ext cx="197926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F936587D-BF86-4031-AF5E-F5A197D080DB}"/>
            </a:ext>
          </a:extLst>
        </xdr:cNvPr>
        <xdr:cNvSpPr txBox="1"/>
      </xdr:nvSpPr>
      <xdr:spPr>
        <a:xfrm>
          <a:off x="3874770" y="8582025"/>
          <a:ext cx="19792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ID"/>
        </a:p>
      </xdr:txBody>
    </xdr:sp>
    <xdr:clientData/>
  </xdr:oneCellAnchor>
  <xdr:oneCellAnchor>
    <xdr:from>
      <xdr:col>6</xdr:col>
      <xdr:colOff>2893695</xdr:colOff>
      <xdr:row>29</xdr:row>
      <xdr:rowOff>57150</xdr:rowOff>
    </xdr:from>
    <xdr:ext cx="197926" cy="270859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5596DAF3-2602-4251-B9C9-2840B2985165}"/>
            </a:ext>
          </a:extLst>
        </xdr:cNvPr>
        <xdr:cNvSpPr txBox="1"/>
      </xdr:nvSpPr>
      <xdr:spPr>
        <a:xfrm>
          <a:off x="3874770" y="8582025"/>
          <a:ext cx="197926" cy="27085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ID"/>
        </a:p>
      </xdr:txBody>
    </xdr:sp>
    <xdr:clientData/>
  </xdr:oneCellAnchor>
  <xdr:oneCellAnchor>
    <xdr:from>
      <xdr:col>6</xdr:col>
      <xdr:colOff>2893695</xdr:colOff>
      <xdr:row>29</xdr:row>
      <xdr:rowOff>57150</xdr:rowOff>
    </xdr:from>
    <xdr:ext cx="197926" cy="270859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B855B17B-AB39-458E-9DA2-C3389D98E28C}"/>
            </a:ext>
          </a:extLst>
        </xdr:cNvPr>
        <xdr:cNvSpPr txBox="1"/>
      </xdr:nvSpPr>
      <xdr:spPr>
        <a:xfrm>
          <a:off x="3874770" y="8582025"/>
          <a:ext cx="197926" cy="27085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ID"/>
        </a:p>
      </xdr:txBody>
    </xdr:sp>
    <xdr:clientData/>
  </xdr:oneCellAnchor>
  <xdr:oneCellAnchor>
    <xdr:from>
      <xdr:col>6</xdr:col>
      <xdr:colOff>2813050</xdr:colOff>
      <xdr:row>29</xdr:row>
      <xdr:rowOff>57150</xdr:rowOff>
    </xdr:from>
    <xdr:ext cx="19110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3C2A8A78-CC88-4BD0-83AB-68605257CE30}"/>
            </a:ext>
          </a:extLst>
        </xdr:cNvPr>
        <xdr:cNvSpPr txBox="1"/>
      </xdr:nvSpPr>
      <xdr:spPr>
        <a:xfrm>
          <a:off x="3794125" y="8582025"/>
          <a:ext cx="19110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ID"/>
        </a:p>
      </xdr:txBody>
    </xdr:sp>
    <xdr:clientData/>
  </xdr:oneCellAnchor>
  <xdr:oneCellAnchor>
    <xdr:from>
      <xdr:col>6</xdr:col>
      <xdr:colOff>2813050</xdr:colOff>
      <xdr:row>29</xdr:row>
      <xdr:rowOff>57150</xdr:rowOff>
    </xdr:from>
    <xdr:ext cx="19110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F8B178D0-C186-44AA-A8F6-151EE8B39F52}"/>
            </a:ext>
          </a:extLst>
        </xdr:cNvPr>
        <xdr:cNvSpPr txBox="1"/>
      </xdr:nvSpPr>
      <xdr:spPr>
        <a:xfrm>
          <a:off x="3794125" y="8582025"/>
          <a:ext cx="19110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ID"/>
        </a:p>
      </xdr:txBody>
    </xdr:sp>
    <xdr:clientData/>
  </xdr:oneCellAnchor>
  <xdr:oneCellAnchor>
    <xdr:from>
      <xdr:col>6</xdr:col>
      <xdr:colOff>2813050</xdr:colOff>
      <xdr:row>29</xdr:row>
      <xdr:rowOff>57150</xdr:rowOff>
    </xdr:from>
    <xdr:ext cx="191101" cy="264560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97E819F4-0D57-49E7-BBBF-64A16DB4C03C}"/>
            </a:ext>
          </a:extLst>
        </xdr:cNvPr>
        <xdr:cNvSpPr txBox="1"/>
      </xdr:nvSpPr>
      <xdr:spPr>
        <a:xfrm>
          <a:off x="3794125" y="8582025"/>
          <a:ext cx="19110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ID"/>
        </a:p>
      </xdr:txBody>
    </xdr:sp>
    <xdr:clientData/>
  </xdr:oneCellAnchor>
  <xdr:oneCellAnchor>
    <xdr:from>
      <xdr:col>6</xdr:col>
      <xdr:colOff>2813050</xdr:colOff>
      <xdr:row>29</xdr:row>
      <xdr:rowOff>57150</xdr:rowOff>
    </xdr:from>
    <xdr:ext cx="19110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26611F72-70E4-410C-B103-F0B1647B61A6}"/>
            </a:ext>
          </a:extLst>
        </xdr:cNvPr>
        <xdr:cNvSpPr txBox="1"/>
      </xdr:nvSpPr>
      <xdr:spPr>
        <a:xfrm>
          <a:off x="3794125" y="8582025"/>
          <a:ext cx="19110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ID"/>
        </a:p>
      </xdr:txBody>
    </xdr:sp>
    <xdr:clientData/>
  </xdr:oneCellAnchor>
  <xdr:oneCellAnchor>
    <xdr:from>
      <xdr:col>6</xdr:col>
      <xdr:colOff>2813050</xdr:colOff>
      <xdr:row>29</xdr:row>
      <xdr:rowOff>57150</xdr:rowOff>
    </xdr:from>
    <xdr:ext cx="19110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E3B7C0F-CC4B-4618-BA51-B8B01CCA00EA}"/>
            </a:ext>
          </a:extLst>
        </xdr:cNvPr>
        <xdr:cNvSpPr txBox="1"/>
      </xdr:nvSpPr>
      <xdr:spPr>
        <a:xfrm>
          <a:off x="3794125" y="8582025"/>
          <a:ext cx="19110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ID"/>
        </a:p>
      </xdr:txBody>
    </xdr:sp>
    <xdr:clientData/>
  </xdr:oneCellAnchor>
  <xdr:oneCellAnchor>
    <xdr:from>
      <xdr:col>6</xdr:col>
      <xdr:colOff>2813050</xdr:colOff>
      <xdr:row>29</xdr:row>
      <xdr:rowOff>57150</xdr:rowOff>
    </xdr:from>
    <xdr:ext cx="191101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45A576AF-3925-4BDC-B894-2EF4AE2D8EBB}"/>
            </a:ext>
          </a:extLst>
        </xdr:cNvPr>
        <xdr:cNvSpPr txBox="1"/>
      </xdr:nvSpPr>
      <xdr:spPr>
        <a:xfrm>
          <a:off x="3794125" y="8582025"/>
          <a:ext cx="19110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ID"/>
        </a:p>
      </xdr:txBody>
    </xdr:sp>
    <xdr:clientData/>
  </xdr:oneCellAnchor>
  <xdr:oneCellAnchor>
    <xdr:from>
      <xdr:col>6</xdr:col>
      <xdr:colOff>2893695</xdr:colOff>
      <xdr:row>29</xdr:row>
      <xdr:rowOff>57150</xdr:rowOff>
    </xdr:from>
    <xdr:ext cx="191101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36EA3350-EE8C-46E9-996B-28AC5959D62E}"/>
            </a:ext>
          </a:extLst>
        </xdr:cNvPr>
        <xdr:cNvSpPr txBox="1"/>
      </xdr:nvSpPr>
      <xdr:spPr>
        <a:xfrm>
          <a:off x="3874770" y="8582025"/>
          <a:ext cx="19110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ID"/>
        </a:p>
      </xdr:txBody>
    </xdr:sp>
    <xdr:clientData/>
  </xdr:oneCellAnchor>
  <xdr:oneCellAnchor>
    <xdr:from>
      <xdr:col>6</xdr:col>
      <xdr:colOff>2893695</xdr:colOff>
      <xdr:row>29</xdr:row>
      <xdr:rowOff>57150</xdr:rowOff>
    </xdr:from>
    <xdr:ext cx="191101" cy="2645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1688975-19F6-43F0-B417-5E94AA5282B8}"/>
            </a:ext>
          </a:extLst>
        </xdr:cNvPr>
        <xdr:cNvSpPr txBox="1"/>
      </xdr:nvSpPr>
      <xdr:spPr>
        <a:xfrm>
          <a:off x="3874770" y="8582025"/>
          <a:ext cx="19110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ID"/>
        </a:p>
      </xdr:txBody>
    </xdr:sp>
    <xdr:clientData/>
  </xdr:oneCellAnchor>
  <xdr:oneCellAnchor>
    <xdr:from>
      <xdr:col>6</xdr:col>
      <xdr:colOff>2893695</xdr:colOff>
      <xdr:row>29</xdr:row>
      <xdr:rowOff>57150</xdr:rowOff>
    </xdr:from>
    <xdr:ext cx="191101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452B7781-E308-4694-8EE1-A24F71364D92}"/>
            </a:ext>
          </a:extLst>
        </xdr:cNvPr>
        <xdr:cNvSpPr txBox="1"/>
      </xdr:nvSpPr>
      <xdr:spPr>
        <a:xfrm>
          <a:off x="3874770" y="8582025"/>
          <a:ext cx="19110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ID"/>
        </a:p>
      </xdr:txBody>
    </xdr:sp>
    <xdr:clientData/>
  </xdr:oneCellAnchor>
  <xdr:oneCellAnchor>
    <xdr:from>
      <xdr:col>6</xdr:col>
      <xdr:colOff>2893695</xdr:colOff>
      <xdr:row>29</xdr:row>
      <xdr:rowOff>57150</xdr:rowOff>
    </xdr:from>
    <xdr:ext cx="191101" cy="26456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1E991D98-6158-40E2-B9DA-D3F30B1B2EE9}"/>
            </a:ext>
          </a:extLst>
        </xdr:cNvPr>
        <xdr:cNvSpPr txBox="1"/>
      </xdr:nvSpPr>
      <xdr:spPr>
        <a:xfrm>
          <a:off x="3874770" y="8582025"/>
          <a:ext cx="19110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ID"/>
        </a:p>
      </xdr:txBody>
    </xdr:sp>
    <xdr:clientData/>
  </xdr:oneCellAnchor>
  <xdr:oneCellAnchor>
    <xdr:from>
      <xdr:col>6</xdr:col>
      <xdr:colOff>2813050</xdr:colOff>
      <xdr:row>29</xdr:row>
      <xdr:rowOff>57150</xdr:rowOff>
    </xdr:from>
    <xdr:ext cx="191101" cy="26456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3E7212E4-973F-4481-8BD6-E494484D444D}"/>
            </a:ext>
          </a:extLst>
        </xdr:cNvPr>
        <xdr:cNvSpPr txBox="1"/>
      </xdr:nvSpPr>
      <xdr:spPr>
        <a:xfrm>
          <a:off x="3794125" y="8582025"/>
          <a:ext cx="19110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ID"/>
        </a:p>
      </xdr:txBody>
    </xdr:sp>
    <xdr:clientData/>
  </xdr:oneCellAnchor>
  <xdr:oneCellAnchor>
    <xdr:from>
      <xdr:col>6</xdr:col>
      <xdr:colOff>2813050</xdr:colOff>
      <xdr:row>29</xdr:row>
      <xdr:rowOff>57150</xdr:rowOff>
    </xdr:from>
    <xdr:ext cx="191101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1F3F9DC8-C94B-40A5-A3FB-9403F1D3C9E6}"/>
            </a:ext>
          </a:extLst>
        </xdr:cNvPr>
        <xdr:cNvSpPr txBox="1"/>
      </xdr:nvSpPr>
      <xdr:spPr>
        <a:xfrm>
          <a:off x="3794125" y="8582025"/>
          <a:ext cx="19110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ID"/>
        </a:p>
      </xdr:txBody>
    </xdr:sp>
    <xdr:clientData/>
  </xdr:oneCellAnchor>
  <xdr:oneCellAnchor>
    <xdr:from>
      <xdr:col>6</xdr:col>
      <xdr:colOff>2813050</xdr:colOff>
      <xdr:row>29</xdr:row>
      <xdr:rowOff>57150</xdr:rowOff>
    </xdr:from>
    <xdr:ext cx="191101" cy="270713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F14469E5-78A0-4091-9948-904E458A934B}"/>
            </a:ext>
          </a:extLst>
        </xdr:cNvPr>
        <xdr:cNvSpPr txBox="1"/>
      </xdr:nvSpPr>
      <xdr:spPr>
        <a:xfrm>
          <a:off x="3794125" y="8582025"/>
          <a:ext cx="191101" cy="2707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ID"/>
        </a:p>
      </xdr:txBody>
    </xdr:sp>
    <xdr:clientData/>
  </xdr:oneCellAnchor>
  <xdr:oneCellAnchor>
    <xdr:from>
      <xdr:col>6</xdr:col>
      <xdr:colOff>2813050</xdr:colOff>
      <xdr:row>29</xdr:row>
      <xdr:rowOff>57150</xdr:rowOff>
    </xdr:from>
    <xdr:ext cx="191101" cy="270713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E88CB3DB-D722-4403-A1F3-CD566CD39F92}"/>
            </a:ext>
          </a:extLst>
        </xdr:cNvPr>
        <xdr:cNvSpPr txBox="1"/>
      </xdr:nvSpPr>
      <xdr:spPr>
        <a:xfrm>
          <a:off x="3794125" y="8582025"/>
          <a:ext cx="191101" cy="2707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ID"/>
        </a:p>
      </xdr:txBody>
    </xdr:sp>
    <xdr:clientData/>
  </xdr:oneCellAnchor>
  <xdr:oneCellAnchor>
    <xdr:from>
      <xdr:col>6</xdr:col>
      <xdr:colOff>2893695</xdr:colOff>
      <xdr:row>29</xdr:row>
      <xdr:rowOff>57150</xdr:rowOff>
    </xdr:from>
    <xdr:ext cx="184731" cy="264560"/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4AE9901B-71D3-4BD9-B2FD-EE4DB32EAEC8}"/>
            </a:ext>
          </a:extLst>
        </xdr:cNvPr>
        <xdr:cNvSpPr txBox="1"/>
      </xdr:nvSpPr>
      <xdr:spPr>
        <a:xfrm>
          <a:off x="3874770" y="8582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ID"/>
        </a:p>
      </xdr:txBody>
    </xdr:sp>
    <xdr:clientData/>
  </xdr:oneCellAnchor>
  <xdr:oneCellAnchor>
    <xdr:from>
      <xdr:col>6</xdr:col>
      <xdr:colOff>2893695</xdr:colOff>
      <xdr:row>29</xdr:row>
      <xdr:rowOff>57150</xdr:rowOff>
    </xdr:from>
    <xdr:ext cx="184731" cy="26456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5B41CFF6-BCDB-4187-AE1A-4C2A03E5781B}"/>
            </a:ext>
          </a:extLst>
        </xdr:cNvPr>
        <xdr:cNvSpPr txBox="1"/>
      </xdr:nvSpPr>
      <xdr:spPr>
        <a:xfrm>
          <a:off x="3874770" y="8582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ID"/>
        </a:p>
      </xdr:txBody>
    </xdr:sp>
    <xdr:clientData/>
  </xdr:oneCellAnchor>
  <xdr:oneCellAnchor>
    <xdr:from>
      <xdr:col>6</xdr:col>
      <xdr:colOff>2893695</xdr:colOff>
      <xdr:row>29</xdr:row>
      <xdr:rowOff>57150</xdr:rowOff>
    </xdr:from>
    <xdr:ext cx="184731" cy="26456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1BC919FD-7BD7-4B81-9F51-8F6D0A677659}"/>
            </a:ext>
          </a:extLst>
        </xdr:cNvPr>
        <xdr:cNvSpPr txBox="1"/>
      </xdr:nvSpPr>
      <xdr:spPr>
        <a:xfrm>
          <a:off x="3874770" y="8582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ID"/>
        </a:p>
      </xdr:txBody>
    </xdr:sp>
    <xdr:clientData/>
  </xdr:oneCellAnchor>
  <xdr:oneCellAnchor>
    <xdr:from>
      <xdr:col>6</xdr:col>
      <xdr:colOff>2893695</xdr:colOff>
      <xdr:row>29</xdr:row>
      <xdr:rowOff>57150</xdr:rowOff>
    </xdr:from>
    <xdr:ext cx="197926" cy="270859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9B8D442A-BEB5-4394-A0E6-0613A40BAB1C}"/>
            </a:ext>
          </a:extLst>
        </xdr:cNvPr>
        <xdr:cNvSpPr txBox="1"/>
      </xdr:nvSpPr>
      <xdr:spPr>
        <a:xfrm>
          <a:off x="3874770" y="8582025"/>
          <a:ext cx="197926" cy="27085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ID"/>
        </a:p>
      </xdr:txBody>
    </xdr:sp>
    <xdr:clientData/>
  </xdr:oneCellAnchor>
  <xdr:oneCellAnchor>
    <xdr:from>
      <xdr:col>6</xdr:col>
      <xdr:colOff>2893695</xdr:colOff>
      <xdr:row>29</xdr:row>
      <xdr:rowOff>57150</xdr:rowOff>
    </xdr:from>
    <xdr:ext cx="197926" cy="270859"/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CC3A6A9C-5BF4-4EB0-8442-2237BF5C3B3D}"/>
            </a:ext>
          </a:extLst>
        </xdr:cNvPr>
        <xdr:cNvSpPr txBox="1"/>
      </xdr:nvSpPr>
      <xdr:spPr>
        <a:xfrm>
          <a:off x="3874770" y="8582025"/>
          <a:ext cx="197926" cy="27085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ID"/>
        </a:p>
      </xdr:txBody>
    </xdr:sp>
    <xdr:clientData/>
  </xdr:oneCellAnchor>
  <xdr:oneCellAnchor>
    <xdr:from>
      <xdr:col>6</xdr:col>
      <xdr:colOff>2893695</xdr:colOff>
      <xdr:row>29</xdr:row>
      <xdr:rowOff>57150</xdr:rowOff>
    </xdr:from>
    <xdr:ext cx="197926" cy="270859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72EC47E8-C6C1-4080-96D8-5910377ED9C2}"/>
            </a:ext>
          </a:extLst>
        </xdr:cNvPr>
        <xdr:cNvSpPr txBox="1"/>
      </xdr:nvSpPr>
      <xdr:spPr>
        <a:xfrm>
          <a:off x="3874770" y="8582025"/>
          <a:ext cx="197926" cy="27085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ID"/>
        </a:p>
      </xdr:txBody>
    </xdr:sp>
    <xdr:clientData/>
  </xdr:oneCellAnchor>
  <xdr:oneCellAnchor>
    <xdr:from>
      <xdr:col>6</xdr:col>
      <xdr:colOff>2893695</xdr:colOff>
      <xdr:row>29</xdr:row>
      <xdr:rowOff>57150</xdr:rowOff>
    </xdr:from>
    <xdr:ext cx="197926" cy="264560"/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59430885-E262-4248-83A1-6BC6D3E9B7B7}"/>
            </a:ext>
          </a:extLst>
        </xdr:cNvPr>
        <xdr:cNvSpPr txBox="1"/>
      </xdr:nvSpPr>
      <xdr:spPr>
        <a:xfrm>
          <a:off x="3874770" y="8582025"/>
          <a:ext cx="19792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ID"/>
        </a:p>
      </xdr:txBody>
    </xdr:sp>
    <xdr:clientData/>
  </xdr:oneCellAnchor>
  <xdr:oneCellAnchor>
    <xdr:from>
      <xdr:col>6</xdr:col>
      <xdr:colOff>2893695</xdr:colOff>
      <xdr:row>29</xdr:row>
      <xdr:rowOff>57150</xdr:rowOff>
    </xdr:from>
    <xdr:ext cx="197926" cy="264560"/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3C1F9799-18E1-412D-82C7-DCB96A7CA702}"/>
            </a:ext>
          </a:extLst>
        </xdr:cNvPr>
        <xdr:cNvSpPr txBox="1"/>
      </xdr:nvSpPr>
      <xdr:spPr>
        <a:xfrm>
          <a:off x="3874770" y="8582025"/>
          <a:ext cx="19792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ID"/>
        </a:p>
      </xdr:txBody>
    </xdr:sp>
    <xdr:clientData/>
  </xdr:oneCellAnchor>
  <xdr:oneCellAnchor>
    <xdr:from>
      <xdr:col>6</xdr:col>
      <xdr:colOff>2893695</xdr:colOff>
      <xdr:row>29</xdr:row>
      <xdr:rowOff>57150</xdr:rowOff>
    </xdr:from>
    <xdr:ext cx="197926" cy="264560"/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B50ED2C9-2801-40B5-898F-D3CB20923691}"/>
            </a:ext>
          </a:extLst>
        </xdr:cNvPr>
        <xdr:cNvSpPr txBox="1"/>
      </xdr:nvSpPr>
      <xdr:spPr>
        <a:xfrm>
          <a:off x="3874770" y="8582025"/>
          <a:ext cx="19792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ID"/>
        </a:p>
      </xdr:txBody>
    </xdr:sp>
    <xdr:clientData/>
  </xdr:oneCellAnchor>
  <xdr:oneCellAnchor>
    <xdr:from>
      <xdr:col>6</xdr:col>
      <xdr:colOff>2893695</xdr:colOff>
      <xdr:row>29</xdr:row>
      <xdr:rowOff>57150</xdr:rowOff>
    </xdr:from>
    <xdr:ext cx="197926" cy="264560"/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F796BB64-94A2-48EE-BA95-0C39C3317B36}"/>
            </a:ext>
          </a:extLst>
        </xdr:cNvPr>
        <xdr:cNvSpPr txBox="1"/>
      </xdr:nvSpPr>
      <xdr:spPr>
        <a:xfrm>
          <a:off x="3874770" y="8582025"/>
          <a:ext cx="19792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ID"/>
        </a:p>
      </xdr:txBody>
    </xdr:sp>
    <xdr:clientData/>
  </xdr:oneCellAnchor>
  <xdr:oneCellAnchor>
    <xdr:from>
      <xdr:col>6</xdr:col>
      <xdr:colOff>2893695</xdr:colOff>
      <xdr:row>29</xdr:row>
      <xdr:rowOff>57150</xdr:rowOff>
    </xdr:from>
    <xdr:ext cx="191101" cy="264560"/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56ADE2E7-51B1-4174-935F-AFA1502C5E9E}"/>
            </a:ext>
          </a:extLst>
        </xdr:cNvPr>
        <xdr:cNvSpPr txBox="1"/>
      </xdr:nvSpPr>
      <xdr:spPr>
        <a:xfrm>
          <a:off x="3874770" y="8582025"/>
          <a:ext cx="19110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ID"/>
        </a:p>
      </xdr:txBody>
    </xdr:sp>
    <xdr:clientData/>
  </xdr:oneCellAnchor>
  <xdr:oneCellAnchor>
    <xdr:from>
      <xdr:col>6</xdr:col>
      <xdr:colOff>2893695</xdr:colOff>
      <xdr:row>29</xdr:row>
      <xdr:rowOff>57150</xdr:rowOff>
    </xdr:from>
    <xdr:ext cx="191101" cy="264560"/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E7F41732-AF10-471B-8300-BD5B65EFB8B1}"/>
            </a:ext>
          </a:extLst>
        </xdr:cNvPr>
        <xdr:cNvSpPr txBox="1"/>
      </xdr:nvSpPr>
      <xdr:spPr>
        <a:xfrm>
          <a:off x="3874770" y="8582025"/>
          <a:ext cx="19110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ID"/>
        </a:p>
      </xdr:txBody>
    </xdr:sp>
    <xdr:clientData/>
  </xdr:oneCellAnchor>
  <xdr:oneCellAnchor>
    <xdr:from>
      <xdr:col>6</xdr:col>
      <xdr:colOff>2893695</xdr:colOff>
      <xdr:row>29</xdr:row>
      <xdr:rowOff>57150</xdr:rowOff>
    </xdr:from>
    <xdr:ext cx="191101" cy="264560"/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id="{D1EA067C-F1E9-4D65-AC0C-018AAC0AC4EF}"/>
            </a:ext>
          </a:extLst>
        </xdr:cNvPr>
        <xdr:cNvSpPr txBox="1"/>
      </xdr:nvSpPr>
      <xdr:spPr>
        <a:xfrm>
          <a:off x="3874770" y="8582025"/>
          <a:ext cx="19110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ID"/>
        </a:p>
      </xdr:txBody>
    </xdr:sp>
    <xdr:clientData/>
  </xdr:oneCellAnchor>
  <xdr:oneCellAnchor>
    <xdr:from>
      <xdr:col>6</xdr:col>
      <xdr:colOff>2893695</xdr:colOff>
      <xdr:row>29</xdr:row>
      <xdr:rowOff>57150</xdr:rowOff>
    </xdr:from>
    <xdr:ext cx="191101" cy="264560"/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id="{11A86DE0-6DD7-4461-AAD4-337B3584399C}"/>
            </a:ext>
          </a:extLst>
        </xdr:cNvPr>
        <xdr:cNvSpPr txBox="1"/>
      </xdr:nvSpPr>
      <xdr:spPr>
        <a:xfrm>
          <a:off x="3874770" y="8582025"/>
          <a:ext cx="19110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ID"/>
        </a:p>
      </xdr:txBody>
    </xdr:sp>
    <xdr:clientData/>
  </xdr:oneCellAnchor>
  <xdr:oneCellAnchor>
    <xdr:from>
      <xdr:col>6</xdr:col>
      <xdr:colOff>2893695</xdr:colOff>
      <xdr:row>29</xdr:row>
      <xdr:rowOff>57150</xdr:rowOff>
    </xdr:from>
    <xdr:ext cx="191101" cy="264560"/>
    <xdr:sp macro="" textlink="">
      <xdr:nvSpPr>
        <xdr:cNvPr id="34" name="TextBox 33">
          <a:extLst>
            <a:ext uri="{FF2B5EF4-FFF2-40B4-BE49-F238E27FC236}">
              <a16:creationId xmlns:a16="http://schemas.microsoft.com/office/drawing/2014/main" id="{BA0CDAAD-BB4F-4BCB-AABC-E5EA152C0E08}"/>
            </a:ext>
          </a:extLst>
        </xdr:cNvPr>
        <xdr:cNvSpPr txBox="1"/>
      </xdr:nvSpPr>
      <xdr:spPr>
        <a:xfrm>
          <a:off x="3874770" y="8582025"/>
          <a:ext cx="19110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ID"/>
        </a:p>
      </xdr:txBody>
    </xdr:sp>
    <xdr:clientData/>
  </xdr:oneCellAnchor>
  <xdr:oneCellAnchor>
    <xdr:from>
      <xdr:col>6</xdr:col>
      <xdr:colOff>2893695</xdr:colOff>
      <xdr:row>29</xdr:row>
      <xdr:rowOff>57150</xdr:rowOff>
    </xdr:from>
    <xdr:ext cx="191101" cy="264560"/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7DDE2F63-5656-415D-9694-BC1D0A647404}"/>
            </a:ext>
          </a:extLst>
        </xdr:cNvPr>
        <xdr:cNvSpPr txBox="1"/>
      </xdr:nvSpPr>
      <xdr:spPr>
        <a:xfrm>
          <a:off x="3874770" y="8582025"/>
          <a:ext cx="19110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ID"/>
        </a:p>
      </xdr:txBody>
    </xdr:sp>
    <xdr:clientData/>
  </xdr:oneCellAnchor>
  <xdr:oneCellAnchor>
    <xdr:from>
      <xdr:col>6</xdr:col>
      <xdr:colOff>2813050</xdr:colOff>
      <xdr:row>29</xdr:row>
      <xdr:rowOff>57150</xdr:rowOff>
    </xdr:from>
    <xdr:ext cx="191101" cy="264560"/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8C471994-71D8-4016-A647-6971B6FEDC67}"/>
            </a:ext>
          </a:extLst>
        </xdr:cNvPr>
        <xdr:cNvSpPr txBox="1"/>
      </xdr:nvSpPr>
      <xdr:spPr>
        <a:xfrm>
          <a:off x="3794125" y="8582025"/>
          <a:ext cx="19110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ID"/>
        </a:p>
      </xdr:txBody>
    </xdr:sp>
    <xdr:clientData/>
  </xdr:oneCellAnchor>
  <xdr:oneCellAnchor>
    <xdr:from>
      <xdr:col>6</xdr:col>
      <xdr:colOff>2813050</xdr:colOff>
      <xdr:row>29</xdr:row>
      <xdr:rowOff>57150</xdr:rowOff>
    </xdr:from>
    <xdr:ext cx="191101" cy="264560"/>
    <xdr:sp macro="" textlink="">
      <xdr:nvSpPr>
        <xdr:cNvPr id="37" name="TextBox 36">
          <a:extLst>
            <a:ext uri="{FF2B5EF4-FFF2-40B4-BE49-F238E27FC236}">
              <a16:creationId xmlns:a16="http://schemas.microsoft.com/office/drawing/2014/main" id="{CDE6C07A-9A81-4A34-9101-C96620F46C56}"/>
            </a:ext>
          </a:extLst>
        </xdr:cNvPr>
        <xdr:cNvSpPr txBox="1"/>
      </xdr:nvSpPr>
      <xdr:spPr>
        <a:xfrm>
          <a:off x="3794125" y="8582025"/>
          <a:ext cx="19110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ID"/>
        </a:p>
      </xdr:txBody>
    </xdr:sp>
    <xdr:clientData/>
  </xdr:oneCellAnchor>
  <xdr:oneCellAnchor>
    <xdr:from>
      <xdr:col>6</xdr:col>
      <xdr:colOff>2813050</xdr:colOff>
      <xdr:row>29</xdr:row>
      <xdr:rowOff>57150</xdr:rowOff>
    </xdr:from>
    <xdr:ext cx="191101" cy="264560"/>
    <xdr:sp macro="" textlink="">
      <xdr:nvSpPr>
        <xdr:cNvPr id="38" name="TextBox 37">
          <a:extLst>
            <a:ext uri="{FF2B5EF4-FFF2-40B4-BE49-F238E27FC236}">
              <a16:creationId xmlns:a16="http://schemas.microsoft.com/office/drawing/2014/main" id="{412A3B0D-F405-42B2-B73A-2C98F8588582}"/>
            </a:ext>
          </a:extLst>
        </xdr:cNvPr>
        <xdr:cNvSpPr txBox="1"/>
      </xdr:nvSpPr>
      <xdr:spPr>
        <a:xfrm>
          <a:off x="3794125" y="8582025"/>
          <a:ext cx="19110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ID"/>
        </a:p>
      </xdr:txBody>
    </xdr:sp>
    <xdr:clientData/>
  </xdr:oneCellAnchor>
  <xdr:oneCellAnchor>
    <xdr:from>
      <xdr:col>6</xdr:col>
      <xdr:colOff>2813050</xdr:colOff>
      <xdr:row>29</xdr:row>
      <xdr:rowOff>57150</xdr:rowOff>
    </xdr:from>
    <xdr:ext cx="191101" cy="264560"/>
    <xdr:sp macro="" textlink="">
      <xdr:nvSpPr>
        <xdr:cNvPr id="39" name="TextBox 38">
          <a:extLst>
            <a:ext uri="{FF2B5EF4-FFF2-40B4-BE49-F238E27FC236}">
              <a16:creationId xmlns:a16="http://schemas.microsoft.com/office/drawing/2014/main" id="{6A7EA937-4EF9-4226-B020-2635913B1F6E}"/>
            </a:ext>
          </a:extLst>
        </xdr:cNvPr>
        <xdr:cNvSpPr txBox="1"/>
      </xdr:nvSpPr>
      <xdr:spPr>
        <a:xfrm>
          <a:off x="3794125" y="8582025"/>
          <a:ext cx="19110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ID"/>
        </a:p>
      </xdr:txBody>
    </xdr:sp>
    <xdr:clientData/>
  </xdr:oneCellAnchor>
  <xdr:oneCellAnchor>
    <xdr:from>
      <xdr:col>6</xdr:col>
      <xdr:colOff>2813050</xdr:colOff>
      <xdr:row>29</xdr:row>
      <xdr:rowOff>57150</xdr:rowOff>
    </xdr:from>
    <xdr:ext cx="191101" cy="264560"/>
    <xdr:sp macro="" textlink="">
      <xdr:nvSpPr>
        <xdr:cNvPr id="40" name="TextBox 39">
          <a:extLst>
            <a:ext uri="{FF2B5EF4-FFF2-40B4-BE49-F238E27FC236}">
              <a16:creationId xmlns:a16="http://schemas.microsoft.com/office/drawing/2014/main" id="{386B743F-9243-4DE5-97B5-25613D755733}"/>
            </a:ext>
          </a:extLst>
        </xdr:cNvPr>
        <xdr:cNvSpPr txBox="1"/>
      </xdr:nvSpPr>
      <xdr:spPr>
        <a:xfrm>
          <a:off x="3794125" y="8582025"/>
          <a:ext cx="19110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ID"/>
        </a:p>
      </xdr:txBody>
    </xdr:sp>
    <xdr:clientData/>
  </xdr:oneCellAnchor>
  <xdr:oneCellAnchor>
    <xdr:from>
      <xdr:col>6</xdr:col>
      <xdr:colOff>2813050</xdr:colOff>
      <xdr:row>29</xdr:row>
      <xdr:rowOff>57150</xdr:rowOff>
    </xdr:from>
    <xdr:ext cx="191101" cy="264560"/>
    <xdr:sp macro="" textlink="">
      <xdr:nvSpPr>
        <xdr:cNvPr id="41" name="TextBox 40">
          <a:extLst>
            <a:ext uri="{FF2B5EF4-FFF2-40B4-BE49-F238E27FC236}">
              <a16:creationId xmlns:a16="http://schemas.microsoft.com/office/drawing/2014/main" id="{6DD154EE-6105-4DC3-A8A6-4075CF111CF4}"/>
            </a:ext>
          </a:extLst>
        </xdr:cNvPr>
        <xdr:cNvSpPr txBox="1"/>
      </xdr:nvSpPr>
      <xdr:spPr>
        <a:xfrm>
          <a:off x="3794125" y="8582025"/>
          <a:ext cx="19110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ID"/>
        </a:p>
      </xdr:txBody>
    </xdr:sp>
    <xdr:clientData/>
  </xdr:oneCellAnchor>
  <xdr:oneCellAnchor>
    <xdr:from>
      <xdr:col>6</xdr:col>
      <xdr:colOff>2813050</xdr:colOff>
      <xdr:row>29</xdr:row>
      <xdr:rowOff>57150</xdr:rowOff>
    </xdr:from>
    <xdr:ext cx="191101" cy="264560"/>
    <xdr:sp macro="" textlink="">
      <xdr:nvSpPr>
        <xdr:cNvPr id="42" name="TextBox 41">
          <a:extLst>
            <a:ext uri="{FF2B5EF4-FFF2-40B4-BE49-F238E27FC236}">
              <a16:creationId xmlns:a16="http://schemas.microsoft.com/office/drawing/2014/main" id="{DF76C6F4-FADD-4BC3-98CF-CF9EC6807A13}"/>
            </a:ext>
          </a:extLst>
        </xdr:cNvPr>
        <xdr:cNvSpPr txBox="1"/>
      </xdr:nvSpPr>
      <xdr:spPr>
        <a:xfrm>
          <a:off x="3794125" y="8582025"/>
          <a:ext cx="19110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ID"/>
        </a:p>
      </xdr:txBody>
    </xdr:sp>
    <xdr:clientData/>
  </xdr:oneCellAnchor>
  <xdr:oneCellAnchor>
    <xdr:from>
      <xdr:col>6</xdr:col>
      <xdr:colOff>2813050</xdr:colOff>
      <xdr:row>29</xdr:row>
      <xdr:rowOff>57150</xdr:rowOff>
    </xdr:from>
    <xdr:ext cx="191101" cy="264560"/>
    <xdr:sp macro="" textlink="">
      <xdr:nvSpPr>
        <xdr:cNvPr id="43" name="TextBox 42">
          <a:extLst>
            <a:ext uri="{FF2B5EF4-FFF2-40B4-BE49-F238E27FC236}">
              <a16:creationId xmlns:a16="http://schemas.microsoft.com/office/drawing/2014/main" id="{6716D0BC-1A25-42C3-A6AD-8D0047DB118C}"/>
            </a:ext>
          </a:extLst>
        </xdr:cNvPr>
        <xdr:cNvSpPr txBox="1"/>
      </xdr:nvSpPr>
      <xdr:spPr>
        <a:xfrm>
          <a:off x="3794125" y="8582025"/>
          <a:ext cx="19110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ID"/>
        </a:p>
      </xdr:txBody>
    </xdr:sp>
    <xdr:clientData/>
  </xdr:oneCellAnchor>
  <xdr:oneCellAnchor>
    <xdr:from>
      <xdr:col>6</xdr:col>
      <xdr:colOff>2813050</xdr:colOff>
      <xdr:row>29</xdr:row>
      <xdr:rowOff>57150</xdr:rowOff>
    </xdr:from>
    <xdr:ext cx="191101" cy="264560"/>
    <xdr:sp macro="" textlink="">
      <xdr:nvSpPr>
        <xdr:cNvPr id="44" name="TextBox 43">
          <a:extLst>
            <a:ext uri="{FF2B5EF4-FFF2-40B4-BE49-F238E27FC236}">
              <a16:creationId xmlns:a16="http://schemas.microsoft.com/office/drawing/2014/main" id="{BFA34060-237E-453A-8434-F700805C16C4}"/>
            </a:ext>
          </a:extLst>
        </xdr:cNvPr>
        <xdr:cNvSpPr txBox="1"/>
      </xdr:nvSpPr>
      <xdr:spPr>
        <a:xfrm>
          <a:off x="3794125" y="8582025"/>
          <a:ext cx="19110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ID"/>
        </a:p>
      </xdr:txBody>
    </xdr:sp>
    <xdr:clientData/>
  </xdr:oneCellAnchor>
  <xdr:oneCellAnchor>
    <xdr:from>
      <xdr:col>6</xdr:col>
      <xdr:colOff>2813050</xdr:colOff>
      <xdr:row>29</xdr:row>
      <xdr:rowOff>57150</xdr:rowOff>
    </xdr:from>
    <xdr:ext cx="191101" cy="264560"/>
    <xdr:sp macro="" textlink="">
      <xdr:nvSpPr>
        <xdr:cNvPr id="45" name="TextBox 44">
          <a:extLst>
            <a:ext uri="{FF2B5EF4-FFF2-40B4-BE49-F238E27FC236}">
              <a16:creationId xmlns:a16="http://schemas.microsoft.com/office/drawing/2014/main" id="{0F5DA1F9-D821-4991-BD9C-A9EFFD286CC4}"/>
            </a:ext>
          </a:extLst>
        </xdr:cNvPr>
        <xdr:cNvSpPr txBox="1"/>
      </xdr:nvSpPr>
      <xdr:spPr>
        <a:xfrm>
          <a:off x="3794125" y="8582025"/>
          <a:ext cx="19110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ID"/>
        </a:p>
      </xdr:txBody>
    </xdr:sp>
    <xdr:clientData/>
  </xdr:oneCellAnchor>
  <xdr:oneCellAnchor>
    <xdr:from>
      <xdr:col>6</xdr:col>
      <xdr:colOff>2813050</xdr:colOff>
      <xdr:row>29</xdr:row>
      <xdr:rowOff>57150</xdr:rowOff>
    </xdr:from>
    <xdr:ext cx="191101" cy="264560"/>
    <xdr:sp macro="" textlink="">
      <xdr:nvSpPr>
        <xdr:cNvPr id="46" name="TextBox 45">
          <a:extLst>
            <a:ext uri="{FF2B5EF4-FFF2-40B4-BE49-F238E27FC236}">
              <a16:creationId xmlns:a16="http://schemas.microsoft.com/office/drawing/2014/main" id="{E0C19C68-EDBA-4D27-A8BE-ED36DB547D4F}"/>
            </a:ext>
          </a:extLst>
        </xdr:cNvPr>
        <xdr:cNvSpPr txBox="1"/>
      </xdr:nvSpPr>
      <xdr:spPr>
        <a:xfrm>
          <a:off x="3794125" y="8582025"/>
          <a:ext cx="19110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ID"/>
        </a:p>
      </xdr:txBody>
    </xdr:sp>
    <xdr:clientData/>
  </xdr:oneCellAnchor>
  <xdr:oneCellAnchor>
    <xdr:from>
      <xdr:col>6</xdr:col>
      <xdr:colOff>2813050</xdr:colOff>
      <xdr:row>29</xdr:row>
      <xdr:rowOff>57150</xdr:rowOff>
    </xdr:from>
    <xdr:ext cx="191101" cy="264560"/>
    <xdr:sp macro="" textlink="">
      <xdr:nvSpPr>
        <xdr:cNvPr id="47" name="TextBox 46">
          <a:extLst>
            <a:ext uri="{FF2B5EF4-FFF2-40B4-BE49-F238E27FC236}">
              <a16:creationId xmlns:a16="http://schemas.microsoft.com/office/drawing/2014/main" id="{B06887C3-6400-489B-A4D8-03FA24BBEA1B}"/>
            </a:ext>
          </a:extLst>
        </xdr:cNvPr>
        <xdr:cNvSpPr txBox="1"/>
      </xdr:nvSpPr>
      <xdr:spPr>
        <a:xfrm>
          <a:off x="3794125" y="8582025"/>
          <a:ext cx="19110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ID"/>
        </a:p>
      </xdr:txBody>
    </xdr:sp>
    <xdr:clientData/>
  </xdr:oneCellAnchor>
  <xdr:oneCellAnchor>
    <xdr:from>
      <xdr:col>6</xdr:col>
      <xdr:colOff>2813050</xdr:colOff>
      <xdr:row>29</xdr:row>
      <xdr:rowOff>57150</xdr:rowOff>
    </xdr:from>
    <xdr:ext cx="191101" cy="264560"/>
    <xdr:sp macro="" textlink="">
      <xdr:nvSpPr>
        <xdr:cNvPr id="48" name="TextBox 47">
          <a:extLst>
            <a:ext uri="{FF2B5EF4-FFF2-40B4-BE49-F238E27FC236}">
              <a16:creationId xmlns:a16="http://schemas.microsoft.com/office/drawing/2014/main" id="{389D0993-E626-4C71-B5C2-6B5AB3841155}"/>
            </a:ext>
          </a:extLst>
        </xdr:cNvPr>
        <xdr:cNvSpPr txBox="1"/>
      </xdr:nvSpPr>
      <xdr:spPr>
        <a:xfrm>
          <a:off x="3794125" y="8582025"/>
          <a:ext cx="19110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ID"/>
        </a:p>
      </xdr:txBody>
    </xdr:sp>
    <xdr:clientData/>
  </xdr:oneCellAnchor>
  <xdr:oneCellAnchor>
    <xdr:from>
      <xdr:col>6</xdr:col>
      <xdr:colOff>2813050</xdr:colOff>
      <xdr:row>29</xdr:row>
      <xdr:rowOff>57150</xdr:rowOff>
    </xdr:from>
    <xdr:ext cx="191101" cy="264560"/>
    <xdr:sp macro="" textlink="">
      <xdr:nvSpPr>
        <xdr:cNvPr id="49" name="TextBox 48">
          <a:extLst>
            <a:ext uri="{FF2B5EF4-FFF2-40B4-BE49-F238E27FC236}">
              <a16:creationId xmlns:a16="http://schemas.microsoft.com/office/drawing/2014/main" id="{43741F07-071E-4342-8722-D04FBDC6806F}"/>
            </a:ext>
          </a:extLst>
        </xdr:cNvPr>
        <xdr:cNvSpPr txBox="1"/>
      </xdr:nvSpPr>
      <xdr:spPr>
        <a:xfrm>
          <a:off x="3794125" y="8582025"/>
          <a:ext cx="19110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ID"/>
        </a:p>
      </xdr:txBody>
    </xdr:sp>
    <xdr:clientData/>
  </xdr:oneCellAnchor>
  <xdr:oneCellAnchor>
    <xdr:from>
      <xdr:col>6</xdr:col>
      <xdr:colOff>2813050</xdr:colOff>
      <xdr:row>29</xdr:row>
      <xdr:rowOff>57150</xdr:rowOff>
    </xdr:from>
    <xdr:ext cx="191101" cy="264560"/>
    <xdr:sp macro="" textlink="">
      <xdr:nvSpPr>
        <xdr:cNvPr id="50" name="TextBox 49">
          <a:extLst>
            <a:ext uri="{FF2B5EF4-FFF2-40B4-BE49-F238E27FC236}">
              <a16:creationId xmlns:a16="http://schemas.microsoft.com/office/drawing/2014/main" id="{93D9E2BC-C86E-45D3-9647-DE71227FF887}"/>
            </a:ext>
          </a:extLst>
        </xdr:cNvPr>
        <xdr:cNvSpPr txBox="1"/>
      </xdr:nvSpPr>
      <xdr:spPr>
        <a:xfrm>
          <a:off x="3794125" y="8582025"/>
          <a:ext cx="19110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ID"/>
        </a:p>
      </xdr:txBody>
    </xdr:sp>
    <xdr:clientData/>
  </xdr:oneCellAnchor>
  <xdr:oneCellAnchor>
    <xdr:from>
      <xdr:col>6</xdr:col>
      <xdr:colOff>2813050</xdr:colOff>
      <xdr:row>29</xdr:row>
      <xdr:rowOff>57150</xdr:rowOff>
    </xdr:from>
    <xdr:ext cx="191101" cy="264560"/>
    <xdr:sp macro="" textlink="">
      <xdr:nvSpPr>
        <xdr:cNvPr id="51" name="TextBox 50">
          <a:extLst>
            <a:ext uri="{FF2B5EF4-FFF2-40B4-BE49-F238E27FC236}">
              <a16:creationId xmlns:a16="http://schemas.microsoft.com/office/drawing/2014/main" id="{AB549C43-F3CF-4B60-9B3D-A361B3B6E490}"/>
            </a:ext>
          </a:extLst>
        </xdr:cNvPr>
        <xdr:cNvSpPr txBox="1"/>
      </xdr:nvSpPr>
      <xdr:spPr>
        <a:xfrm>
          <a:off x="3794125" y="8582025"/>
          <a:ext cx="19110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ID"/>
        </a:p>
      </xdr:txBody>
    </xdr:sp>
    <xdr:clientData/>
  </xdr:oneCellAnchor>
  <xdr:oneCellAnchor>
    <xdr:from>
      <xdr:col>6</xdr:col>
      <xdr:colOff>2813050</xdr:colOff>
      <xdr:row>29</xdr:row>
      <xdr:rowOff>57150</xdr:rowOff>
    </xdr:from>
    <xdr:ext cx="191101" cy="264560"/>
    <xdr:sp macro="" textlink="">
      <xdr:nvSpPr>
        <xdr:cNvPr id="52" name="TextBox 51">
          <a:extLst>
            <a:ext uri="{FF2B5EF4-FFF2-40B4-BE49-F238E27FC236}">
              <a16:creationId xmlns:a16="http://schemas.microsoft.com/office/drawing/2014/main" id="{170FCA6E-39D7-402F-89E7-84E7AF6B8812}"/>
            </a:ext>
          </a:extLst>
        </xdr:cNvPr>
        <xdr:cNvSpPr txBox="1"/>
      </xdr:nvSpPr>
      <xdr:spPr>
        <a:xfrm>
          <a:off x="3794125" y="8582025"/>
          <a:ext cx="19110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ID"/>
        </a:p>
      </xdr:txBody>
    </xdr:sp>
    <xdr:clientData/>
  </xdr:oneCellAnchor>
  <xdr:oneCellAnchor>
    <xdr:from>
      <xdr:col>6</xdr:col>
      <xdr:colOff>2813050</xdr:colOff>
      <xdr:row>29</xdr:row>
      <xdr:rowOff>57150</xdr:rowOff>
    </xdr:from>
    <xdr:ext cx="191101" cy="264560"/>
    <xdr:sp macro="" textlink="">
      <xdr:nvSpPr>
        <xdr:cNvPr id="53" name="TextBox 52">
          <a:extLst>
            <a:ext uri="{FF2B5EF4-FFF2-40B4-BE49-F238E27FC236}">
              <a16:creationId xmlns:a16="http://schemas.microsoft.com/office/drawing/2014/main" id="{DCC0F602-A09A-4ABF-85EB-52A9B7061E85}"/>
            </a:ext>
          </a:extLst>
        </xdr:cNvPr>
        <xdr:cNvSpPr txBox="1"/>
      </xdr:nvSpPr>
      <xdr:spPr>
        <a:xfrm>
          <a:off x="3794125" y="8582025"/>
          <a:ext cx="19110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ID"/>
        </a:p>
      </xdr:txBody>
    </xdr:sp>
    <xdr:clientData/>
  </xdr:oneCellAnchor>
  <xdr:oneCellAnchor>
    <xdr:from>
      <xdr:col>6</xdr:col>
      <xdr:colOff>2813050</xdr:colOff>
      <xdr:row>29</xdr:row>
      <xdr:rowOff>57150</xdr:rowOff>
    </xdr:from>
    <xdr:ext cx="191101" cy="264560"/>
    <xdr:sp macro="" textlink="">
      <xdr:nvSpPr>
        <xdr:cNvPr id="54" name="TextBox 53">
          <a:extLst>
            <a:ext uri="{FF2B5EF4-FFF2-40B4-BE49-F238E27FC236}">
              <a16:creationId xmlns:a16="http://schemas.microsoft.com/office/drawing/2014/main" id="{55208742-A6C8-4128-BF84-A757D2E30BB0}"/>
            </a:ext>
          </a:extLst>
        </xdr:cNvPr>
        <xdr:cNvSpPr txBox="1"/>
      </xdr:nvSpPr>
      <xdr:spPr>
        <a:xfrm>
          <a:off x="3794125" y="8582025"/>
          <a:ext cx="19110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ID"/>
        </a:p>
      </xdr:txBody>
    </xdr:sp>
    <xdr:clientData/>
  </xdr:oneCellAnchor>
  <xdr:oneCellAnchor>
    <xdr:from>
      <xdr:col>6</xdr:col>
      <xdr:colOff>2813050</xdr:colOff>
      <xdr:row>29</xdr:row>
      <xdr:rowOff>57150</xdr:rowOff>
    </xdr:from>
    <xdr:ext cx="191101" cy="264560"/>
    <xdr:sp macro="" textlink="">
      <xdr:nvSpPr>
        <xdr:cNvPr id="55" name="TextBox 54">
          <a:extLst>
            <a:ext uri="{FF2B5EF4-FFF2-40B4-BE49-F238E27FC236}">
              <a16:creationId xmlns:a16="http://schemas.microsoft.com/office/drawing/2014/main" id="{B834F878-CA73-4C2B-9A96-62CB5D8624EE}"/>
            </a:ext>
          </a:extLst>
        </xdr:cNvPr>
        <xdr:cNvSpPr txBox="1"/>
      </xdr:nvSpPr>
      <xdr:spPr>
        <a:xfrm>
          <a:off x="3794125" y="8582025"/>
          <a:ext cx="19110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ID"/>
        </a:p>
      </xdr:txBody>
    </xdr:sp>
    <xdr:clientData/>
  </xdr:oneCellAnchor>
  <xdr:oneCellAnchor>
    <xdr:from>
      <xdr:col>6</xdr:col>
      <xdr:colOff>2813050</xdr:colOff>
      <xdr:row>29</xdr:row>
      <xdr:rowOff>57150</xdr:rowOff>
    </xdr:from>
    <xdr:ext cx="191101" cy="264560"/>
    <xdr:sp macro="" textlink="">
      <xdr:nvSpPr>
        <xdr:cNvPr id="56" name="TextBox 55">
          <a:extLst>
            <a:ext uri="{FF2B5EF4-FFF2-40B4-BE49-F238E27FC236}">
              <a16:creationId xmlns:a16="http://schemas.microsoft.com/office/drawing/2014/main" id="{7A491B50-58A2-4C1A-9B50-292C2450F681}"/>
            </a:ext>
          </a:extLst>
        </xdr:cNvPr>
        <xdr:cNvSpPr txBox="1"/>
      </xdr:nvSpPr>
      <xdr:spPr>
        <a:xfrm>
          <a:off x="3794125" y="8582025"/>
          <a:ext cx="19110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ID"/>
        </a:p>
      </xdr:txBody>
    </xdr:sp>
    <xdr:clientData/>
  </xdr:oneCellAnchor>
  <xdr:oneCellAnchor>
    <xdr:from>
      <xdr:col>6</xdr:col>
      <xdr:colOff>2813050</xdr:colOff>
      <xdr:row>29</xdr:row>
      <xdr:rowOff>57150</xdr:rowOff>
    </xdr:from>
    <xdr:ext cx="191101" cy="264560"/>
    <xdr:sp macro="" textlink="">
      <xdr:nvSpPr>
        <xdr:cNvPr id="57" name="TextBox 56">
          <a:extLst>
            <a:ext uri="{FF2B5EF4-FFF2-40B4-BE49-F238E27FC236}">
              <a16:creationId xmlns:a16="http://schemas.microsoft.com/office/drawing/2014/main" id="{30787084-DE47-42DD-9EA0-93E7359105F7}"/>
            </a:ext>
          </a:extLst>
        </xdr:cNvPr>
        <xdr:cNvSpPr txBox="1"/>
      </xdr:nvSpPr>
      <xdr:spPr>
        <a:xfrm>
          <a:off x="3794125" y="8582025"/>
          <a:ext cx="19110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ID"/>
        </a:p>
      </xdr:txBody>
    </xdr:sp>
    <xdr:clientData/>
  </xdr:oneCellAnchor>
  <xdr:oneCellAnchor>
    <xdr:from>
      <xdr:col>6</xdr:col>
      <xdr:colOff>2813050</xdr:colOff>
      <xdr:row>29</xdr:row>
      <xdr:rowOff>57150</xdr:rowOff>
    </xdr:from>
    <xdr:ext cx="191101" cy="264560"/>
    <xdr:sp macro="" textlink="">
      <xdr:nvSpPr>
        <xdr:cNvPr id="58" name="TextBox 57">
          <a:extLst>
            <a:ext uri="{FF2B5EF4-FFF2-40B4-BE49-F238E27FC236}">
              <a16:creationId xmlns:a16="http://schemas.microsoft.com/office/drawing/2014/main" id="{7BC09001-7AF2-48E1-A906-6A2BC2E9316A}"/>
            </a:ext>
          </a:extLst>
        </xdr:cNvPr>
        <xdr:cNvSpPr txBox="1"/>
      </xdr:nvSpPr>
      <xdr:spPr>
        <a:xfrm>
          <a:off x="3794125" y="8582025"/>
          <a:ext cx="19110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ID"/>
        </a:p>
      </xdr:txBody>
    </xdr:sp>
    <xdr:clientData/>
  </xdr:oneCellAnchor>
  <xdr:oneCellAnchor>
    <xdr:from>
      <xdr:col>6</xdr:col>
      <xdr:colOff>2813050</xdr:colOff>
      <xdr:row>29</xdr:row>
      <xdr:rowOff>57150</xdr:rowOff>
    </xdr:from>
    <xdr:ext cx="191101" cy="264560"/>
    <xdr:sp macro="" textlink="">
      <xdr:nvSpPr>
        <xdr:cNvPr id="59" name="TextBox 58">
          <a:extLst>
            <a:ext uri="{FF2B5EF4-FFF2-40B4-BE49-F238E27FC236}">
              <a16:creationId xmlns:a16="http://schemas.microsoft.com/office/drawing/2014/main" id="{B25C1E9F-5400-4F0C-AB22-671D4532FBA0}"/>
            </a:ext>
          </a:extLst>
        </xdr:cNvPr>
        <xdr:cNvSpPr txBox="1"/>
      </xdr:nvSpPr>
      <xdr:spPr>
        <a:xfrm>
          <a:off x="3794125" y="8582025"/>
          <a:ext cx="19110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ID"/>
        </a:p>
      </xdr:txBody>
    </xdr:sp>
    <xdr:clientData/>
  </xdr:oneCellAnchor>
  <xdr:oneCellAnchor>
    <xdr:from>
      <xdr:col>6</xdr:col>
      <xdr:colOff>2813050</xdr:colOff>
      <xdr:row>29</xdr:row>
      <xdr:rowOff>57150</xdr:rowOff>
    </xdr:from>
    <xdr:ext cx="191101" cy="264560"/>
    <xdr:sp macro="" textlink="">
      <xdr:nvSpPr>
        <xdr:cNvPr id="60" name="TextBox 59">
          <a:extLst>
            <a:ext uri="{FF2B5EF4-FFF2-40B4-BE49-F238E27FC236}">
              <a16:creationId xmlns:a16="http://schemas.microsoft.com/office/drawing/2014/main" id="{E93A1F36-536C-4F61-85BA-20054A801823}"/>
            </a:ext>
          </a:extLst>
        </xdr:cNvPr>
        <xdr:cNvSpPr txBox="1"/>
      </xdr:nvSpPr>
      <xdr:spPr>
        <a:xfrm>
          <a:off x="3794125" y="8582025"/>
          <a:ext cx="19110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ID"/>
        </a:p>
      </xdr:txBody>
    </xdr:sp>
    <xdr:clientData/>
  </xdr:oneCellAnchor>
  <xdr:oneCellAnchor>
    <xdr:from>
      <xdr:col>6</xdr:col>
      <xdr:colOff>2813050</xdr:colOff>
      <xdr:row>29</xdr:row>
      <xdr:rowOff>57150</xdr:rowOff>
    </xdr:from>
    <xdr:ext cx="191101" cy="264560"/>
    <xdr:sp macro="" textlink="">
      <xdr:nvSpPr>
        <xdr:cNvPr id="61" name="TextBox 60">
          <a:extLst>
            <a:ext uri="{FF2B5EF4-FFF2-40B4-BE49-F238E27FC236}">
              <a16:creationId xmlns:a16="http://schemas.microsoft.com/office/drawing/2014/main" id="{F26CE641-50F2-4C37-B89D-0F5A8239A758}"/>
            </a:ext>
          </a:extLst>
        </xdr:cNvPr>
        <xdr:cNvSpPr txBox="1"/>
      </xdr:nvSpPr>
      <xdr:spPr>
        <a:xfrm>
          <a:off x="3794125" y="8582025"/>
          <a:ext cx="19110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ID"/>
        </a:p>
      </xdr:txBody>
    </xdr:sp>
    <xdr:clientData/>
  </xdr:oneCellAnchor>
  <xdr:oneCellAnchor>
    <xdr:from>
      <xdr:col>6</xdr:col>
      <xdr:colOff>2813050</xdr:colOff>
      <xdr:row>29</xdr:row>
      <xdr:rowOff>57150</xdr:rowOff>
    </xdr:from>
    <xdr:ext cx="191101" cy="264560"/>
    <xdr:sp macro="" textlink="">
      <xdr:nvSpPr>
        <xdr:cNvPr id="62" name="TextBox 61">
          <a:extLst>
            <a:ext uri="{FF2B5EF4-FFF2-40B4-BE49-F238E27FC236}">
              <a16:creationId xmlns:a16="http://schemas.microsoft.com/office/drawing/2014/main" id="{6AEEA9DF-3DFB-457C-8A24-F82221B5492C}"/>
            </a:ext>
          </a:extLst>
        </xdr:cNvPr>
        <xdr:cNvSpPr txBox="1"/>
      </xdr:nvSpPr>
      <xdr:spPr>
        <a:xfrm>
          <a:off x="3794125" y="8582025"/>
          <a:ext cx="19110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ID"/>
        </a:p>
      </xdr:txBody>
    </xdr:sp>
    <xdr:clientData/>
  </xdr:oneCellAnchor>
  <xdr:oneCellAnchor>
    <xdr:from>
      <xdr:col>6</xdr:col>
      <xdr:colOff>2813050</xdr:colOff>
      <xdr:row>29</xdr:row>
      <xdr:rowOff>57150</xdr:rowOff>
    </xdr:from>
    <xdr:ext cx="191101" cy="264560"/>
    <xdr:sp macro="" textlink="">
      <xdr:nvSpPr>
        <xdr:cNvPr id="63" name="TextBox 62">
          <a:extLst>
            <a:ext uri="{FF2B5EF4-FFF2-40B4-BE49-F238E27FC236}">
              <a16:creationId xmlns:a16="http://schemas.microsoft.com/office/drawing/2014/main" id="{17E84D66-35F1-471A-B2DB-22C2881D0F68}"/>
            </a:ext>
          </a:extLst>
        </xdr:cNvPr>
        <xdr:cNvSpPr txBox="1"/>
      </xdr:nvSpPr>
      <xdr:spPr>
        <a:xfrm>
          <a:off x="3794125" y="8582025"/>
          <a:ext cx="19110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ID"/>
        </a:p>
      </xdr:txBody>
    </xdr:sp>
    <xdr:clientData/>
  </xdr:oneCellAnchor>
  <xdr:oneCellAnchor>
    <xdr:from>
      <xdr:col>6</xdr:col>
      <xdr:colOff>2813050</xdr:colOff>
      <xdr:row>29</xdr:row>
      <xdr:rowOff>57150</xdr:rowOff>
    </xdr:from>
    <xdr:ext cx="191101" cy="264560"/>
    <xdr:sp macro="" textlink="">
      <xdr:nvSpPr>
        <xdr:cNvPr id="64" name="TextBox 63">
          <a:extLst>
            <a:ext uri="{FF2B5EF4-FFF2-40B4-BE49-F238E27FC236}">
              <a16:creationId xmlns:a16="http://schemas.microsoft.com/office/drawing/2014/main" id="{E98A4DEF-09C1-4DC3-AB26-D6EAD1A5835B}"/>
            </a:ext>
          </a:extLst>
        </xdr:cNvPr>
        <xdr:cNvSpPr txBox="1"/>
      </xdr:nvSpPr>
      <xdr:spPr>
        <a:xfrm>
          <a:off x="3794125" y="8582025"/>
          <a:ext cx="19110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ID"/>
        </a:p>
      </xdr:txBody>
    </xdr:sp>
    <xdr:clientData/>
  </xdr:oneCellAnchor>
  <xdr:oneCellAnchor>
    <xdr:from>
      <xdr:col>6</xdr:col>
      <xdr:colOff>2813050</xdr:colOff>
      <xdr:row>29</xdr:row>
      <xdr:rowOff>57150</xdr:rowOff>
    </xdr:from>
    <xdr:ext cx="191101" cy="264560"/>
    <xdr:sp macro="" textlink="">
      <xdr:nvSpPr>
        <xdr:cNvPr id="65" name="TextBox 64">
          <a:extLst>
            <a:ext uri="{FF2B5EF4-FFF2-40B4-BE49-F238E27FC236}">
              <a16:creationId xmlns:a16="http://schemas.microsoft.com/office/drawing/2014/main" id="{58390EA3-F6A3-43F8-A34A-A47F770CC2AF}"/>
            </a:ext>
          </a:extLst>
        </xdr:cNvPr>
        <xdr:cNvSpPr txBox="1"/>
      </xdr:nvSpPr>
      <xdr:spPr>
        <a:xfrm>
          <a:off x="3794125" y="8582025"/>
          <a:ext cx="19110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ID"/>
        </a:p>
      </xdr:txBody>
    </xdr:sp>
    <xdr:clientData/>
  </xdr:oneCellAnchor>
  <xdr:oneCellAnchor>
    <xdr:from>
      <xdr:col>6</xdr:col>
      <xdr:colOff>2813050</xdr:colOff>
      <xdr:row>29</xdr:row>
      <xdr:rowOff>57150</xdr:rowOff>
    </xdr:from>
    <xdr:ext cx="191101" cy="264560"/>
    <xdr:sp macro="" textlink="">
      <xdr:nvSpPr>
        <xdr:cNvPr id="66" name="TextBox 65">
          <a:extLst>
            <a:ext uri="{FF2B5EF4-FFF2-40B4-BE49-F238E27FC236}">
              <a16:creationId xmlns:a16="http://schemas.microsoft.com/office/drawing/2014/main" id="{395FC4F9-1CB8-4DF6-B2BD-B5F706890B52}"/>
            </a:ext>
          </a:extLst>
        </xdr:cNvPr>
        <xdr:cNvSpPr txBox="1"/>
      </xdr:nvSpPr>
      <xdr:spPr>
        <a:xfrm>
          <a:off x="3794125" y="8582025"/>
          <a:ext cx="19110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ID"/>
        </a:p>
      </xdr:txBody>
    </xdr:sp>
    <xdr:clientData/>
  </xdr:oneCellAnchor>
  <xdr:oneCellAnchor>
    <xdr:from>
      <xdr:col>6</xdr:col>
      <xdr:colOff>2813050</xdr:colOff>
      <xdr:row>29</xdr:row>
      <xdr:rowOff>57150</xdr:rowOff>
    </xdr:from>
    <xdr:ext cx="191101" cy="264560"/>
    <xdr:sp macro="" textlink="">
      <xdr:nvSpPr>
        <xdr:cNvPr id="67" name="TextBox 66">
          <a:extLst>
            <a:ext uri="{FF2B5EF4-FFF2-40B4-BE49-F238E27FC236}">
              <a16:creationId xmlns:a16="http://schemas.microsoft.com/office/drawing/2014/main" id="{3AFE56F1-1EC7-4551-AA29-3767046E8FCA}"/>
            </a:ext>
          </a:extLst>
        </xdr:cNvPr>
        <xdr:cNvSpPr txBox="1"/>
      </xdr:nvSpPr>
      <xdr:spPr>
        <a:xfrm>
          <a:off x="3794125" y="8582025"/>
          <a:ext cx="19110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ID"/>
        </a:p>
      </xdr:txBody>
    </xdr:sp>
    <xdr:clientData/>
  </xdr:oneCellAnchor>
  <xdr:oneCellAnchor>
    <xdr:from>
      <xdr:col>6</xdr:col>
      <xdr:colOff>2813050</xdr:colOff>
      <xdr:row>29</xdr:row>
      <xdr:rowOff>57150</xdr:rowOff>
    </xdr:from>
    <xdr:ext cx="191101" cy="264560"/>
    <xdr:sp macro="" textlink="">
      <xdr:nvSpPr>
        <xdr:cNvPr id="68" name="TextBox 67">
          <a:extLst>
            <a:ext uri="{FF2B5EF4-FFF2-40B4-BE49-F238E27FC236}">
              <a16:creationId xmlns:a16="http://schemas.microsoft.com/office/drawing/2014/main" id="{BD90FC39-A6BB-4DAD-A442-B62205E7D6D7}"/>
            </a:ext>
          </a:extLst>
        </xdr:cNvPr>
        <xdr:cNvSpPr txBox="1"/>
      </xdr:nvSpPr>
      <xdr:spPr>
        <a:xfrm>
          <a:off x="3794125" y="8582025"/>
          <a:ext cx="19110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ID"/>
        </a:p>
      </xdr:txBody>
    </xdr:sp>
    <xdr:clientData/>
  </xdr:oneCellAnchor>
  <xdr:oneCellAnchor>
    <xdr:from>
      <xdr:col>6</xdr:col>
      <xdr:colOff>2813050</xdr:colOff>
      <xdr:row>29</xdr:row>
      <xdr:rowOff>57150</xdr:rowOff>
    </xdr:from>
    <xdr:ext cx="191101" cy="264560"/>
    <xdr:sp macro="" textlink="">
      <xdr:nvSpPr>
        <xdr:cNvPr id="69" name="TextBox 68">
          <a:extLst>
            <a:ext uri="{FF2B5EF4-FFF2-40B4-BE49-F238E27FC236}">
              <a16:creationId xmlns:a16="http://schemas.microsoft.com/office/drawing/2014/main" id="{25B1C1A3-37E4-4025-9119-3384E7DA9F4B}"/>
            </a:ext>
          </a:extLst>
        </xdr:cNvPr>
        <xdr:cNvSpPr txBox="1"/>
      </xdr:nvSpPr>
      <xdr:spPr>
        <a:xfrm>
          <a:off x="3794125" y="8582025"/>
          <a:ext cx="19110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ID"/>
        </a:p>
      </xdr:txBody>
    </xdr:sp>
    <xdr:clientData/>
  </xdr:oneCellAnchor>
  <xdr:oneCellAnchor>
    <xdr:from>
      <xdr:col>6</xdr:col>
      <xdr:colOff>2813050</xdr:colOff>
      <xdr:row>29</xdr:row>
      <xdr:rowOff>57150</xdr:rowOff>
    </xdr:from>
    <xdr:ext cx="191101" cy="264560"/>
    <xdr:sp macro="" textlink="">
      <xdr:nvSpPr>
        <xdr:cNvPr id="70" name="TextBox 69">
          <a:extLst>
            <a:ext uri="{FF2B5EF4-FFF2-40B4-BE49-F238E27FC236}">
              <a16:creationId xmlns:a16="http://schemas.microsoft.com/office/drawing/2014/main" id="{5E4CC52C-B9B4-4FB9-94E7-7F3310773761}"/>
            </a:ext>
          </a:extLst>
        </xdr:cNvPr>
        <xdr:cNvSpPr txBox="1"/>
      </xdr:nvSpPr>
      <xdr:spPr>
        <a:xfrm>
          <a:off x="3794125" y="8582025"/>
          <a:ext cx="19110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ID"/>
        </a:p>
      </xdr:txBody>
    </xdr:sp>
    <xdr:clientData/>
  </xdr:oneCellAnchor>
  <xdr:oneCellAnchor>
    <xdr:from>
      <xdr:col>6</xdr:col>
      <xdr:colOff>2813050</xdr:colOff>
      <xdr:row>29</xdr:row>
      <xdr:rowOff>57150</xdr:rowOff>
    </xdr:from>
    <xdr:ext cx="191101" cy="264560"/>
    <xdr:sp macro="" textlink="">
      <xdr:nvSpPr>
        <xdr:cNvPr id="71" name="TextBox 70">
          <a:extLst>
            <a:ext uri="{FF2B5EF4-FFF2-40B4-BE49-F238E27FC236}">
              <a16:creationId xmlns:a16="http://schemas.microsoft.com/office/drawing/2014/main" id="{B38B5C4B-4A55-4F0B-8814-FB8FD999DA67}"/>
            </a:ext>
          </a:extLst>
        </xdr:cNvPr>
        <xdr:cNvSpPr txBox="1"/>
      </xdr:nvSpPr>
      <xdr:spPr>
        <a:xfrm>
          <a:off x="3794125" y="8582025"/>
          <a:ext cx="19110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ID"/>
        </a:p>
      </xdr:txBody>
    </xdr:sp>
    <xdr:clientData/>
  </xdr:oneCellAnchor>
  <xdr:oneCellAnchor>
    <xdr:from>
      <xdr:col>6</xdr:col>
      <xdr:colOff>2813050</xdr:colOff>
      <xdr:row>29</xdr:row>
      <xdr:rowOff>57150</xdr:rowOff>
    </xdr:from>
    <xdr:ext cx="191101" cy="264560"/>
    <xdr:sp macro="" textlink="">
      <xdr:nvSpPr>
        <xdr:cNvPr id="72" name="TextBox 71">
          <a:extLst>
            <a:ext uri="{FF2B5EF4-FFF2-40B4-BE49-F238E27FC236}">
              <a16:creationId xmlns:a16="http://schemas.microsoft.com/office/drawing/2014/main" id="{07078568-4F35-4CB3-BA51-67EFE0A7AB11}"/>
            </a:ext>
          </a:extLst>
        </xdr:cNvPr>
        <xdr:cNvSpPr txBox="1"/>
      </xdr:nvSpPr>
      <xdr:spPr>
        <a:xfrm>
          <a:off x="3794125" y="8582025"/>
          <a:ext cx="19110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ID"/>
        </a:p>
      </xdr:txBody>
    </xdr:sp>
    <xdr:clientData/>
  </xdr:oneCellAnchor>
  <xdr:oneCellAnchor>
    <xdr:from>
      <xdr:col>6</xdr:col>
      <xdr:colOff>2813050</xdr:colOff>
      <xdr:row>29</xdr:row>
      <xdr:rowOff>57150</xdr:rowOff>
    </xdr:from>
    <xdr:ext cx="191101" cy="264560"/>
    <xdr:sp macro="" textlink="">
      <xdr:nvSpPr>
        <xdr:cNvPr id="73" name="TextBox 72">
          <a:extLst>
            <a:ext uri="{FF2B5EF4-FFF2-40B4-BE49-F238E27FC236}">
              <a16:creationId xmlns:a16="http://schemas.microsoft.com/office/drawing/2014/main" id="{7C1DA666-64C1-4422-A3E2-C9A5AEC2E047}"/>
            </a:ext>
          </a:extLst>
        </xdr:cNvPr>
        <xdr:cNvSpPr txBox="1"/>
      </xdr:nvSpPr>
      <xdr:spPr>
        <a:xfrm>
          <a:off x="3794125" y="8582025"/>
          <a:ext cx="19110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ID"/>
        </a:p>
      </xdr:txBody>
    </xdr:sp>
    <xdr:clientData/>
  </xdr:oneCellAnchor>
  <xdr:oneCellAnchor>
    <xdr:from>
      <xdr:col>6</xdr:col>
      <xdr:colOff>2813050</xdr:colOff>
      <xdr:row>29</xdr:row>
      <xdr:rowOff>57150</xdr:rowOff>
    </xdr:from>
    <xdr:ext cx="191101" cy="264560"/>
    <xdr:sp macro="" textlink="">
      <xdr:nvSpPr>
        <xdr:cNvPr id="74" name="TextBox 73">
          <a:extLst>
            <a:ext uri="{FF2B5EF4-FFF2-40B4-BE49-F238E27FC236}">
              <a16:creationId xmlns:a16="http://schemas.microsoft.com/office/drawing/2014/main" id="{CAD9EF5F-E4DC-4EFE-BA46-53553DC08EDE}"/>
            </a:ext>
          </a:extLst>
        </xdr:cNvPr>
        <xdr:cNvSpPr txBox="1"/>
      </xdr:nvSpPr>
      <xdr:spPr>
        <a:xfrm>
          <a:off x="3794125" y="8582025"/>
          <a:ext cx="19110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ID"/>
        </a:p>
      </xdr:txBody>
    </xdr:sp>
    <xdr:clientData/>
  </xdr:oneCellAnchor>
  <xdr:oneCellAnchor>
    <xdr:from>
      <xdr:col>6</xdr:col>
      <xdr:colOff>2813050</xdr:colOff>
      <xdr:row>29</xdr:row>
      <xdr:rowOff>57150</xdr:rowOff>
    </xdr:from>
    <xdr:ext cx="191101" cy="264560"/>
    <xdr:sp macro="" textlink="">
      <xdr:nvSpPr>
        <xdr:cNvPr id="75" name="TextBox 74">
          <a:extLst>
            <a:ext uri="{FF2B5EF4-FFF2-40B4-BE49-F238E27FC236}">
              <a16:creationId xmlns:a16="http://schemas.microsoft.com/office/drawing/2014/main" id="{6E362276-6784-4EB0-A751-01FEFAA7A2B0}"/>
            </a:ext>
          </a:extLst>
        </xdr:cNvPr>
        <xdr:cNvSpPr txBox="1"/>
      </xdr:nvSpPr>
      <xdr:spPr>
        <a:xfrm>
          <a:off x="3794125" y="8582025"/>
          <a:ext cx="19110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ID"/>
        </a:p>
      </xdr:txBody>
    </xdr:sp>
    <xdr:clientData/>
  </xdr:oneCellAnchor>
  <xdr:oneCellAnchor>
    <xdr:from>
      <xdr:col>6</xdr:col>
      <xdr:colOff>2813050</xdr:colOff>
      <xdr:row>29</xdr:row>
      <xdr:rowOff>57150</xdr:rowOff>
    </xdr:from>
    <xdr:ext cx="191101" cy="264560"/>
    <xdr:sp macro="" textlink="">
      <xdr:nvSpPr>
        <xdr:cNvPr id="76" name="TextBox 75">
          <a:extLst>
            <a:ext uri="{FF2B5EF4-FFF2-40B4-BE49-F238E27FC236}">
              <a16:creationId xmlns:a16="http://schemas.microsoft.com/office/drawing/2014/main" id="{0388C170-86CB-4E8A-820C-64BB7D107EEB}"/>
            </a:ext>
          </a:extLst>
        </xdr:cNvPr>
        <xdr:cNvSpPr txBox="1"/>
      </xdr:nvSpPr>
      <xdr:spPr>
        <a:xfrm>
          <a:off x="3794125" y="8582025"/>
          <a:ext cx="19110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ID"/>
        </a:p>
      </xdr:txBody>
    </xdr:sp>
    <xdr:clientData/>
  </xdr:oneCellAnchor>
  <xdr:oneCellAnchor>
    <xdr:from>
      <xdr:col>6</xdr:col>
      <xdr:colOff>2813050</xdr:colOff>
      <xdr:row>29</xdr:row>
      <xdr:rowOff>57150</xdr:rowOff>
    </xdr:from>
    <xdr:ext cx="191101" cy="264560"/>
    <xdr:sp macro="" textlink="">
      <xdr:nvSpPr>
        <xdr:cNvPr id="77" name="TextBox 76">
          <a:extLst>
            <a:ext uri="{FF2B5EF4-FFF2-40B4-BE49-F238E27FC236}">
              <a16:creationId xmlns:a16="http://schemas.microsoft.com/office/drawing/2014/main" id="{99B5309C-FB62-414F-A500-48D4046225E5}"/>
            </a:ext>
          </a:extLst>
        </xdr:cNvPr>
        <xdr:cNvSpPr txBox="1"/>
      </xdr:nvSpPr>
      <xdr:spPr>
        <a:xfrm>
          <a:off x="3794125" y="8582025"/>
          <a:ext cx="19110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ID"/>
        </a:p>
      </xdr:txBody>
    </xdr:sp>
    <xdr:clientData/>
  </xdr:oneCellAnchor>
  <xdr:oneCellAnchor>
    <xdr:from>
      <xdr:col>6</xdr:col>
      <xdr:colOff>2813050</xdr:colOff>
      <xdr:row>29</xdr:row>
      <xdr:rowOff>57150</xdr:rowOff>
    </xdr:from>
    <xdr:ext cx="191101" cy="264560"/>
    <xdr:sp macro="" textlink="">
      <xdr:nvSpPr>
        <xdr:cNvPr id="78" name="TextBox 77">
          <a:extLst>
            <a:ext uri="{FF2B5EF4-FFF2-40B4-BE49-F238E27FC236}">
              <a16:creationId xmlns:a16="http://schemas.microsoft.com/office/drawing/2014/main" id="{CF340243-6E4A-458D-A94B-A8791BA1567F}"/>
            </a:ext>
          </a:extLst>
        </xdr:cNvPr>
        <xdr:cNvSpPr txBox="1"/>
      </xdr:nvSpPr>
      <xdr:spPr>
        <a:xfrm>
          <a:off x="3794125" y="8582025"/>
          <a:ext cx="19110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ID"/>
        </a:p>
      </xdr:txBody>
    </xdr:sp>
    <xdr:clientData/>
  </xdr:oneCellAnchor>
  <xdr:oneCellAnchor>
    <xdr:from>
      <xdr:col>6</xdr:col>
      <xdr:colOff>2813050</xdr:colOff>
      <xdr:row>29</xdr:row>
      <xdr:rowOff>57150</xdr:rowOff>
    </xdr:from>
    <xdr:ext cx="191101" cy="264560"/>
    <xdr:sp macro="" textlink="">
      <xdr:nvSpPr>
        <xdr:cNvPr id="79" name="TextBox 78">
          <a:extLst>
            <a:ext uri="{FF2B5EF4-FFF2-40B4-BE49-F238E27FC236}">
              <a16:creationId xmlns:a16="http://schemas.microsoft.com/office/drawing/2014/main" id="{3BE440B4-A03F-4476-8C0C-3BC792F70325}"/>
            </a:ext>
          </a:extLst>
        </xdr:cNvPr>
        <xdr:cNvSpPr txBox="1"/>
      </xdr:nvSpPr>
      <xdr:spPr>
        <a:xfrm>
          <a:off x="3794125" y="8582025"/>
          <a:ext cx="19110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ID"/>
        </a:p>
      </xdr:txBody>
    </xdr:sp>
    <xdr:clientData/>
  </xdr:oneCellAnchor>
  <xdr:oneCellAnchor>
    <xdr:from>
      <xdr:col>6</xdr:col>
      <xdr:colOff>2813050</xdr:colOff>
      <xdr:row>29</xdr:row>
      <xdr:rowOff>57150</xdr:rowOff>
    </xdr:from>
    <xdr:ext cx="191101" cy="264560"/>
    <xdr:sp macro="" textlink="">
      <xdr:nvSpPr>
        <xdr:cNvPr id="80" name="TextBox 79">
          <a:extLst>
            <a:ext uri="{FF2B5EF4-FFF2-40B4-BE49-F238E27FC236}">
              <a16:creationId xmlns:a16="http://schemas.microsoft.com/office/drawing/2014/main" id="{2C4A4756-9088-4055-A7F4-991994C552DC}"/>
            </a:ext>
          </a:extLst>
        </xdr:cNvPr>
        <xdr:cNvSpPr txBox="1"/>
      </xdr:nvSpPr>
      <xdr:spPr>
        <a:xfrm>
          <a:off x="3794125" y="8582025"/>
          <a:ext cx="19110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ID"/>
        </a:p>
      </xdr:txBody>
    </xdr:sp>
    <xdr:clientData/>
  </xdr:oneCellAnchor>
  <xdr:oneCellAnchor>
    <xdr:from>
      <xdr:col>6</xdr:col>
      <xdr:colOff>2813050</xdr:colOff>
      <xdr:row>29</xdr:row>
      <xdr:rowOff>57150</xdr:rowOff>
    </xdr:from>
    <xdr:ext cx="191101" cy="264560"/>
    <xdr:sp macro="" textlink="">
      <xdr:nvSpPr>
        <xdr:cNvPr id="81" name="TextBox 80">
          <a:extLst>
            <a:ext uri="{FF2B5EF4-FFF2-40B4-BE49-F238E27FC236}">
              <a16:creationId xmlns:a16="http://schemas.microsoft.com/office/drawing/2014/main" id="{2E6D6333-C30F-4C44-AF68-A0E94D198A29}"/>
            </a:ext>
          </a:extLst>
        </xdr:cNvPr>
        <xdr:cNvSpPr txBox="1"/>
      </xdr:nvSpPr>
      <xdr:spPr>
        <a:xfrm>
          <a:off x="3794125" y="8582025"/>
          <a:ext cx="19110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ID"/>
        </a:p>
      </xdr:txBody>
    </xdr:sp>
    <xdr:clientData/>
  </xdr:oneCellAnchor>
  <xdr:oneCellAnchor>
    <xdr:from>
      <xdr:col>6</xdr:col>
      <xdr:colOff>2813050</xdr:colOff>
      <xdr:row>29</xdr:row>
      <xdr:rowOff>57150</xdr:rowOff>
    </xdr:from>
    <xdr:ext cx="191101" cy="264560"/>
    <xdr:sp macro="" textlink="">
      <xdr:nvSpPr>
        <xdr:cNvPr id="82" name="TextBox 81">
          <a:extLst>
            <a:ext uri="{FF2B5EF4-FFF2-40B4-BE49-F238E27FC236}">
              <a16:creationId xmlns:a16="http://schemas.microsoft.com/office/drawing/2014/main" id="{1A4845CB-256F-4495-B81F-960C5D8041E1}"/>
            </a:ext>
          </a:extLst>
        </xdr:cNvPr>
        <xdr:cNvSpPr txBox="1"/>
      </xdr:nvSpPr>
      <xdr:spPr>
        <a:xfrm>
          <a:off x="3794125" y="8582025"/>
          <a:ext cx="19110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ID"/>
        </a:p>
      </xdr:txBody>
    </xdr:sp>
    <xdr:clientData/>
  </xdr:oneCellAnchor>
  <xdr:oneCellAnchor>
    <xdr:from>
      <xdr:col>6</xdr:col>
      <xdr:colOff>2813050</xdr:colOff>
      <xdr:row>29</xdr:row>
      <xdr:rowOff>57150</xdr:rowOff>
    </xdr:from>
    <xdr:ext cx="191101" cy="264560"/>
    <xdr:sp macro="" textlink="">
      <xdr:nvSpPr>
        <xdr:cNvPr id="83" name="TextBox 82">
          <a:extLst>
            <a:ext uri="{FF2B5EF4-FFF2-40B4-BE49-F238E27FC236}">
              <a16:creationId xmlns:a16="http://schemas.microsoft.com/office/drawing/2014/main" id="{5EBAFD59-BBDD-4D45-A23C-840FC24481E3}"/>
            </a:ext>
          </a:extLst>
        </xdr:cNvPr>
        <xdr:cNvSpPr txBox="1"/>
      </xdr:nvSpPr>
      <xdr:spPr>
        <a:xfrm>
          <a:off x="3794125" y="8582025"/>
          <a:ext cx="19110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ID"/>
        </a:p>
      </xdr:txBody>
    </xdr:sp>
    <xdr:clientData/>
  </xdr:oneCellAnchor>
  <xdr:oneCellAnchor>
    <xdr:from>
      <xdr:col>6</xdr:col>
      <xdr:colOff>2813050</xdr:colOff>
      <xdr:row>29</xdr:row>
      <xdr:rowOff>57150</xdr:rowOff>
    </xdr:from>
    <xdr:ext cx="191101" cy="264560"/>
    <xdr:sp macro="" textlink="">
      <xdr:nvSpPr>
        <xdr:cNvPr id="84" name="TextBox 83">
          <a:extLst>
            <a:ext uri="{FF2B5EF4-FFF2-40B4-BE49-F238E27FC236}">
              <a16:creationId xmlns:a16="http://schemas.microsoft.com/office/drawing/2014/main" id="{668CF0F4-75D7-4679-A1B2-9BF780771494}"/>
            </a:ext>
          </a:extLst>
        </xdr:cNvPr>
        <xdr:cNvSpPr txBox="1"/>
      </xdr:nvSpPr>
      <xdr:spPr>
        <a:xfrm>
          <a:off x="3794125" y="8582025"/>
          <a:ext cx="19110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ID"/>
        </a:p>
      </xdr:txBody>
    </xdr:sp>
    <xdr:clientData/>
  </xdr:oneCellAnchor>
  <xdr:oneCellAnchor>
    <xdr:from>
      <xdr:col>6</xdr:col>
      <xdr:colOff>2813050</xdr:colOff>
      <xdr:row>29</xdr:row>
      <xdr:rowOff>57150</xdr:rowOff>
    </xdr:from>
    <xdr:ext cx="191101" cy="264560"/>
    <xdr:sp macro="" textlink="">
      <xdr:nvSpPr>
        <xdr:cNvPr id="85" name="TextBox 84">
          <a:extLst>
            <a:ext uri="{FF2B5EF4-FFF2-40B4-BE49-F238E27FC236}">
              <a16:creationId xmlns:a16="http://schemas.microsoft.com/office/drawing/2014/main" id="{5AA59D3B-88A0-425A-9F9A-26D1C432C7A1}"/>
            </a:ext>
          </a:extLst>
        </xdr:cNvPr>
        <xdr:cNvSpPr txBox="1"/>
      </xdr:nvSpPr>
      <xdr:spPr>
        <a:xfrm>
          <a:off x="3794125" y="8582025"/>
          <a:ext cx="19110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ID"/>
        </a:p>
      </xdr:txBody>
    </xdr:sp>
    <xdr:clientData/>
  </xdr:oneCellAnchor>
  <xdr:oneCellAnchor>
    <xdr:from>
      <xdr:col>6</xdr:col>
      <xdr:colOff>2813050</xdr:colOff>
      <xdr:row>29</xdr:row>
      <xdr:rowOff>57150</xdr:rowOff>
    </xdr:from>
    <xdr:ext cx="191101" cy="264560"/>
    <xdr:sp macro="" textlink="">
      <xdr:nvSpPr>
        <xdr:cNvPr id="86" name="TextBox 85">
          <a:extLst>
            <a:ext uri="{FF2B5EF4-FFF2-40B4-BE49-F238E27FC236}">
              <a16:creationId xmlns:a16="http://schemas.microsoft.com/office/drawing/2014/main" id="{55129531-85D7-46D1-9DDD-0CFD3A7869FC}"/>
            </a:ext>
          </a:extLst>
        </xdr:cNvPr>
        <xdr:cNvSpPr txBox="1"/>
      </xdr:nvSpPr>
      <xdr:spPr>
        <a:xfrm>
          <a:off x="3794125" y="8582025"/>
          <a:ext cx="19110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ID"/>
        </a:p>
      </xdr:txBody>
    </xdr:sp>
    <xdr:clientData/>
  </xdr:oneCellAnchor>
  <xdr:oneCellAnchor>
    <xdr:from>
      <xdr:col>6</xdr:col>
      <xdr:colOff>2813050</xdr:colOff>
      <xdr:row>29</xdr:row>
      <xdr:rowOff>57150</xdr:rowOff>
    </xdr:from>
    <xdr:ext cx="191101" cy="264560"/>
    <xdr:sp macro="" textlink="">
      <xdr:nvSpPr>
        <xdr:cNvPr id="87" name="TextBox 86">
          <a:extLst>
            <a:ext uri="{FF2B5EF4-FFF2-40B4-BE49-F238E27FC236}">
              <a16:creationId xmlns:a16="http://schemas.microsoft.com/office/drawing/2014/main" id="{038CDA6A-1C91-4755-8443-E335E5ECA3E5}"/>
            </a:ext>
          </a:extLst>
        </xdr:cNvPr>
        <xdr:cNvSpPr txBox="1"/>
      </xdr:nvSpPr>
      <xdr:spPr>
        <a:xfrm>
          <a:off x="3794125" y="8582025"/>
          <a:ext cx="19110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ID"/>
        </a:p>
      </xdr:txBody>
    </xdr:sp>
    <xdr:clientData/>
  </xdr:oneCellAnchor>
  <xdr:oneCellAnchor>
    <xdr:from>
      <xdr:col>6</xdr:col>
      <xdr:colOff>2813050</xdr:colOff>
      <xdr:row>29</xdr:row>
      <xdr:rowOff>57150</xdr:rowOff>
    </xdr:from>
    <xdr:ext cx="191101" cy="264560"/>
    <xdr:sp macro="" textlink="">
      <xdr:nvSpPr>
        <xdr:cNvPr id="88" name="TextBox 87">
          <a:extLst>
            <a:ext uri="{FF2B5EF4-FFF2-40B4-BE49-F238E27FC236}">
              <a16:creationId xmlns:a16="http://schemas.microsoft.com/office/drawing/2014/main" id="{6846C543-086F-45BF-BC92-6467754C8DE7}"/>
            </a:ext>
          </a:extLst>
        </xdr:cNvPr>
        <xdr:cNvSpPr txBox="1"/>
      </xdr:nvSpPr>
      <xdr:spPr>
        <a:xfrm>
          <a:off x="3794125" y="8582025"/>
          <a:ext cx="19110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ID"/>
        </a:p>
      </xdr:txBody>
    </xdr:sp>
    <xdr:clientData/>
  </xdr:oneCellAnchor>
  <xdr:oneCellAnchor>
    <xdr:from>
      <xdr:col>6</xdr:col>
      <xdr:colOff>2813050</xdr:colOff>
      <xdr:row>29</xdr:row>
      <xdr:rowOff>57150</xdr:rowOff>
    </xdr:from>
    <xdr:ext cx="191101" cy="264560"/>
    <xdr:sp macro="" textlink="">
      <xdr:nvSpPr>
        <xdr:cNvPr id="89" name="TextBox 88">
          <a:extLst>
            <a:ext uri="{FF2B5EF4-FFF2-40B4-BE49-F238E27FC236}">
              <a16:creationId xmlns:a16="http://schemas.microsoft.com/office/drawing/2014/main" id="{BB15CB30-0E17-4C6F-882A-511C06D0BB88}"/>
            </a:ext>
          </a:extLst>
        </xdr:cNvPr>
        <xdr:cNvSpPr txBox="1"/>
      </xdr:nvSpPr>
      <xdr:spPr>
        <a:xfrm>
          <a:off x="3794125" y="8582025"/>
          <a:ext cx="19110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ID"/>
        </a:p>
      </xdr:txBody>
    </xdr:sp>
    <xdr:clientData/>
  </xdr:oneCellAnchor>
  <xdr:oneCellAnchor>
    <xdr:from>
      <xdr:col>6</xdr:col>
      <xdr:colOff>2813050</xdr:colOff>
      <xdr:row>29</xdr:row>
      <xdr:rowOff>57150</xdr:rowOff>
    </xdr:from>
    <xdr:ext cx="191101" cy="264560"/>
    <xdr:sp macro="" textlink="">
      <xdr:nvSpPr>
        <xdr:cNvPr id="90" name="TextBox 89">
          <a:extLst>
            <a:ext uri="{FF2B5EF4-FFF2-40B4-BE49-F238E27FC236}">
              <a16:creationId xmlns:a16="http://schemas.microsoft.com/office/drawing/2014/main" id="{42F54EA8-7722-4C8B-8DCE-241EFDA54241}"/>
            </a:ext>
          </a:extLst>
        </xdr:cNvPr>
        <xdr:cNvSpPr txBox="1"/>
      </xdr:nvSpPr>
      <xdr:spPr>
        <a:xfrm>
          <a:off x="3794125" y="8582025"/>
          <a:ext cx="19110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ID"/>
        </a:p>
      </xdr:txBody>
    </xdr:sp>
    <xdr:clientData/>
  </xdr:oneCellAnchor>
  <xdr:oneCellAnchor>
    <xdr:from>
      <xdr:col>6</xdr:col>
      <xdr:colOff>2813050</xdr:colOff>
      <xdr:row>29</xdr:row>
      <xdr:rowOff>57150</xdr:rowOff>
    </xdr:from>
    <xdr:ext cx="191101" cy="264560"/>
    <xdr:sp macro="" textlink="">
      <xdr:nvSpPr>
        <xdr:cNvPr id="91" name="TextBox 90">
          <a:extLst>
            <a:ext uri="{FF2B5EF4-FFF2-40B4-BE49-F238E27FC236}">
              <a16:creationId xmlns:a16="http://schemas.microsoft.com/office/drawing/2014/main" id="{AC196B9D-5C1F-4514-9D96-67D0AB6FBBAC}"/>
            </a:ext>
          </a:extLst>
        </xdr:cNvPr>
        <xdr:cNvSpPr txBox="1"/>
      </xdr:nvSpPr>
      <xdr:spPr>
        <a:xfrm>
          <a:off x="3794125" y="8582025"/>
          <a:ext cx="19110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ID"/>
        </a:p>
      </xdr:txBody>
    </xdr:sp>
    <xdr:clientData/>
  </xdr:oneCellAnchor>
  <xdr:oneCellAnchor>
    <xdr:from>
      <xdr:col>6</xdr:col>
      <xdr:colOff>2813050</xdr:colOff>
      <xdr:row>29</xdr:row>
      <xdr:rowOff>57150</xdr:rowOff>
    </xdr:from>
    <xdr:ext cx="191101" cy="264560"/>
    <xdr:sp macro="" textlink="">
      <xdr:nvSpPr>
        <xdr:cNvPr id="92" name="TextBox 91">
          <a:extLst>
            <a:ext uri="{FF2B5EF4-FFF2-40B4-BE49-F238E27FC236}">
              <a16:creationId xmlns:a16="http://schemas.microsoft.com/office/drawing/2014/main" id="{D72989E0-A9EC-49FC-904C-6E83A073BDB5}"/>
            </a:ext>
          </a:extLst>
        </xdr:cNvPr>
        <xdr:cNvSpPr txBox="1"/>
      </xdr:nvSpPr>
      <xdr:spPr>
        <a:xfrm>
          <a:off x="3794125" y="8582025"/>
          <a:ext cx="19110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ID"/>
        </a:p>
      </xdr:txBody>
    </xdr:sp>
    <xdr:clientData/>
  </xdr:oneCellAnchor>
  <xdr:oneCellAnchor>
    <xdr:from>
      <xdr:col>6</xdr:col>
      <xdr:colOff>2813050</xdr:colOff>
      <xdr:row>29</xdr:row>
      <xdr:rowOff>57150</xdr:rowOff>
    </xdr:from>
    <xdr:ext cx="191101" cy="264560"/>
    <xdr:sp macro="" textlink="">
      <xdr:nvSpPr>
        <xdr:cNvPr id="93" name="TextBox 92">
          <a:extLst>
            <a:ext uri="{FF2B5EF4-FFF2-40B4-BE49-F238E27FC236}">
              <a16:creationId xmlns:a16="http://schemas.microsoft.com/office/drawing/2014/main" id="{176BE71F-FE9E-4D60-AD5B-0D681425661A}"/>
            </a:ext>
          </a:extLst>
        </xdr:cNvPr>
        <xdr:cNvSpPr txBox="1"/>
      </xdr:nvSpPr>
      <xdr:spPr>
        <a:xfrm>
          <a:off x="3794125" y="8582025"/>
          <a:ext cx="19110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ID"/>
        </a:p>
      </xdr:txBody>
    </xdr:sp>
    <xdr:clientData/>
  </xdr:oneCellAnchor>
  <xdr:oneCellAnchor>
    <xdr:from>
      <xdr:col>6</xdr:col>
      <xdr:colOff>2813050</xdr:colOff>
      <xdr:row>29</xdr:row>
      <xdr:rowOff>57150</xdr:rowOff>
    </xdr:from>
    <xdr:ext cx="191101" cy="264560"/>
    <xdr:sp macro="" textlink="">
      <xdr:nvSpPr>
        <xdr:cNvPr id="94" name="TextBox 93">
          <a:extLst>
            <a:ext uri="{FF2B5EF4-FFF2-40B4-BE49-F238E27FC236}">
              <a16:creationId xmlns:a16="http://schemas.microsoft.com/office/drawing/2014/main" id="{12CDAE4C-C98F-41BB-AA8D-3782E5B16DA5}"/>
            </a:ext>
          </a:extLst>
        </xdr:cNvPr>
        <xdr:cNvSpPr txBox="1"/>
      </xdr:nvSpPr>
      <xdr:spPr>
        <a:xfrm>
          <a:off x="3794125" y="8582025"/>
          <a:ext cx="19110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ID"/>
        </a:p>
      </xdr:txBody>
    </xdr:sp>
    <xdr:clientData/>
  </xdr:oneCellAnchor>
  <xdr:oneCellAnchor>
    <xdr:from>
      <xdr:col>6</xdr:col>
      <xdr:colOff>2813050</xdr:colOff>
      <xdr:row>29</xdr:row>
      <xdr:rowOff>57150</xdr:rowOff>
    </xdr:from>
    <xdr:ext cx="191101" cy="264560"/>
    <xdr:sp macro="" textlink="">
      <xdr:nvSpPr>
        <xdr:cNvPr id="95" name="TextBox 94">
          <a:extLst>
            <a:ext uri="{FF2B5EF4-FFF2-40B4-BE49-F238E27FC236}">
              <a16:creationId xmlns:a16="http://schemas.microsoft.com/office/drawing/2014/main" id="{B88FC1E3-99FB-4F2D-901A-2602A777C190}"/>
            </a:ext>
          </a:extLst>
        </xdr:cNvPr>
        <xdr:cNvSpPr txBox="1"/>
      </xdr:nvSpPr>
      <xdr:spPr>
        <a:xfrm>
          <a:off x="3794125" y="8582025"/>
          <a:ext cx="19110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ID"/>
        </a:p>
      </xdr:txBody>
    </xdr:sp>
    <xdr:clientData/>
  </xdr:oneCellAnchor>
  <xdr:oneCellAnchor>
    <xdr:from>
      <xdr:col>6</xdr:col>
      <xdr:colOff>2813050</xdr:colOff>
      <xdr:row>29</xdr:row>
      <xdr:rowOff>57150</xdr:rowOff>
    </xdr:from>
    <xdr:ext cx="191101" cy="264560"/>
    <xdr:sp macro="" textlink="">
      <xdr:nvSpPr>
        <xdr:cNvPr id="96" name="TextBox 95">
          <a:extLst>
            <a:ext uri="{FF2B5EF4-FFF2-40B4-BE49-F238E27FC236}">
              <a16:creationId xmlns:a16="http://schemas.microsoft.com/office/drawing/2014/main" id="{52B3877B-11AA-4BD8-B805-7C1A9F6DEE85}"/>
            </a:ext>
          </a:extLst>
        </xdr:cNvPr>
        <xdr:cNvSpPr txBox="1"/>
      </xdr:nvSpPr>
      <xdr:spPr>
        <a:xfrm>
          <a:off x="3794125" y="8582025"/>
          <a:ext cx="19110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ID"/>
        </a:p>
      </xdr:txBody>
    </xdr:sp>
    <xdr:clientData/>
  </xdr:oneCellAnchor>
  <xdr:oneCellAnchor>
    <xdr:from>
      <xdr:col>6</xdr:col>
      <xdr:colOff>2813050</xdr:colOff>
      <xdr:row>29</xdr:row>
      <xdr:rowOff>57150</xdr:rowOff>
    </xdr:from>
    <xdr:ext cx="191101" cy="264560"/>
    <xdr:sp macro="" textlink="">
      <xdr:nvSpPr>
        <xdr:cNvPr id="97" name="TextBox 96">
          <a:extLst>
            <a:ext uri="{FF2B5EF4-FFF2-40B4-BE49-F238E27FC236}">
              <a16:creationId xmlns:a16="http://schemas.microsoft.com/office/drawing/2014/main" id="{2E1FD2FB-4FE1-447B-A7E6-570145225566}"/>
            </a:ext>
          </a:extLst>
        </xdr:cNvPr>
        <xdr:cNvSpPr txBox="1"/>
      </xdr:nvSpPr>
      <xdr:spPr>
        <a:xfrm>
          <a:off x="3794125" y="8582025"/>
          <a:ext cx="19110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ID"/>
        </a:p>
      </xdr:txBody>
    </xdr:sp>
    <xdr:clientData/>
  </xdr:oneCellAnchor>
  <xdr:oneCellAnchor>
    <xdr:from>
      <xdr:col>6</xdr:col>
      <xdr:colOff>2813050</xdr:colOff>
      <xdr:row>29</xdr:row>
      <xdr:rowOff>57150</xdr:rowOff>
    </xdr:from>
    <xdr:ext cx="191101" cy="264560"/>
    <xdr:sp macro="" textlink="">
      <xdr:nvSpPr>
        <xdr:cNvPr id="98" name="TextBox 97">
          <a:extLst>
            <a:ext uri="{FF2B5EF4-FFF2-40B4-BE49-F238E27FC236}">
              <a16:creationId xmlns:a16="http://schemas.microsoft.com/office/drawing/2014/main" id="{35FB54E4-2C45-4FFC-8BBA-AD10F610CE7D}"/>
            </a:ext>
          </a:extLst>
        </xdr:cNvPr>
        <xdr:cNvSpPr txBox="1"/>
      </xdr:nvSpPr>
      <xdr:spPr>
        <a:xfrm>
          <a:off x="3794125" y="8582025"/>
          <a:ext cx="19110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ID"/>
        </a:p>
      </xdr:txBody>
    </xdr:sp>
    <xdr:clientData/>
  </xdr:oneCellAnchor>
  <xdr:oneCellAnchor>
    <xdr:from>
      <xdr:col>6</xdr:col>
      <xdr:colOff>2813050</xdr:colOff>
      <xdr:row>29</xdr:row>
      <xdr:rowOff>57150</xdr:rowOff>
    </xdr:from>
    <xdr:ext cx="191101" cy="264560"/>
    <xdr:sp macro="" textlink="">
      <xdr:nvSpPr>
        <xdr:cNvPr id="99" name="TextBox 98">
          <a:extLst>
            <a:ext uri="{FF2B5EF4-FFF2-40B4-BE49-F238E27FC236}">
              <a16:creationId xmlns:a16="http://schemas.microsoft.com/office/drawing/2014/main" id="{18B7E6A4-893F-413A-903B-ED22A4C8B9E5}"/>
            </a:ext>
          </a:extLst>
        </xdr:cNvPr>
        <xdr:cNvSpPr txBox="1"/>
      </xdr:nvSpPr>
      <xdr:spPr>
        <a:xfrm>
          <a:off x="3794125" y="8582025"/>
          <a:ext cx="19110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ID"/>
        </a:p>
      </xdr:txBody>
    </xdr:sp>
    <xdr:clientData/>
  </xdr:oneCellAnchor>
  <xdr:oneCellAnchor>
    <xdr:from>
      <xdr:col>6</xdr:col>
      <xdr:colOff>2813050</xdr:colOff>
      <xdr:row>29</xdr:row>
      <xdr:rowOff>57150</xdr:rowOff>
    </xdr:from>
    <xdr:ext cx="191101" cy="264560"/>
    <xdr:sp macro="" textlink="">
      <xdr:nvSpPr>
        <xdr:cNvPr id="100" name="TextBox 99">
          <a:extLst>
            <a:ext uri="{FF2B5EF4-FFF2-40B4-BE49-F238E27FC236}">
              <a16:creationId xmlns:a16="http://schemas.microsoft.com/office/drawing/2014/main" id="{73390A00-934E-4C48-A017-67DFDED2FDF2}"/>
            </a:ext>
          </a:extLst>
        </xdr:cNvPr>
        <xdr:cNvSpPr txBox="1"/>
      </xdr:nvSpPr>
      <xdr:spPr>
        <a:xfrm>
          <a:off x="3794125" y="8582025"/>
          <a:ext cx="19110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ID"/>
        </a:p>
      </xdr:txBody>
    </xdr:sp>
    <xdr:clientData/>
  </xdr:oneCellAnchor>
  <xdr:oneCellAnchor>
    <xdr:from>
      <xdr:col>6</xdr:col>
      <xdr:colOff>2813050</xdr:colOff>
      <xdr:row>29</xdr:row>
      <xdr:rowOff>57150</xdr:rowOff>
    </xdr:from>
    <xdr:ext cx="191101" cy="264560"/>
    <xdr:sp macro="" textlink="">
      <xdr:nvSpPr>
        <xdr:cNvPr id="101" name="TextBox 100">
          <a:extLst>
            <a:ext uri="{FF2B5EF4-FFF2-40B4-BE49-F238E27FC236}">
              <a16:creationId xmlns:a16="http://schemas.microsoft.com/office/drawing/2014/main" id="{4E61017E-516F-475A-BE5A-4EBA095CEA43}"/>
            </a:ext>
          </a:extLst>
        </xdr:cNvPr>
        <xdr:cNvSpPr txBox="1"/>
      </xdr:nvSpPr>
      <xdr:spPr>
        <a:xfrm>
          <a:off x="3794125" y="8582025"/>
          <a:ext cx="19110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ID"/>
        </a:p>
      </xdr:txBody>
    </xdr:sp>
    <xdr:clientData/>
  </xdr:oneCellAnchor>
  <xdr:oneCellAnchor>
    <xdr:from>
      <xdr:col>6</xdr:col>
      <xdr:colOff>2893695</xdr:colOff>
      <xdr:row>29</xdr:row>
      <xdr:rowOff>57150</xdr:rowOff>
    </xdr:from>
    <xdr:ext cx="197926" cy="264560"/>
    <xdr:sp macro="" textlink="">
      <xdr:nvSpPr>
        <xdr:cNvPr id="102" name="TextBox 101">
          <a:extLst>
            <a:ext uri="{FF2B5EF4-FFF2-40B4-BE49-F238E27FC236}">
              <a16:creationId xmlns:a16="http://schemas.microsoft.com/office/drawing/2014/main" id="{4273C26C-E21C-4AB4-B2B9-44D9FAF90E39}"/>
            </a:ext>
          </a:extLst>
        </xdr:cNvPr>
        <xdr:cNvSpPr txBox="1"/>
      </xdr:nvSpPr>
      <xdr:spPr>
        <a:xfrm>
          <a:off x="3874770" y="8582025"/>
          <a:ext cx="19792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ID"/>
        </a:p>
      </xdr:txBody>
    </xdr:sp>
    <xdr:clientData/>
  </xdr:oneCellAnchor>
  <xdr:oneCellAnchor>
    <xdr:from>
      <xdr:col>6</xdr:col>
      <xdr:colOff>2893695</xdr:colOff>
      <xdr:row>29</xdr:row>
      <xdr:rowOff>57150</xdr:rowOff>
    </xdr:from>
    <xdr:ext cx="197926" cy="264560"/>
    <xdr:sp macro="" textlink="">
      <xdr:nvSpPr>
        <xdr:cNvPr id="103" name="TextBox 102">
          <a:extLst>
            <a:ext uri="{FF2B5EF4-FFF2-40B4-BE49-F238E27FC236}">
              <a16:creationId xmlns:a16="http://schemas.microsoft.com/office/drawing/2014/main" id="{7E7A20E9-90D2-43B9-AD96-1A8954933E8D}"/>
            </a:ext>
          </a:extLst>
        </xdr:cNvPr>
        <xdr:cNvSpPr txBox="1"/>
      </xdr:nvSpPr>
      <xdr:spPr>
        <a:xfrm>
          <a:off x="3874770" y="8582025"/>
          <a:ext cx="19792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ID"/>
        </a:p>
      </xdr:txBody>
    </xdr:sp>
    <xdr:clientData/>
  </xdr:oneCellAnchor>
  <xdr:oneCellAnchor>
    <xdr:from>
      <xdr:col>6</xdr:col>
      <xdr:colOff>2893695</xdr:colOff>
      <xdr:row>29</xdr:row>
      <xdr:rowOff>57150</xdr:rowOff>
    </xdr:from>
    <xdr:ext cx="197926" cy="270713"/>
    <xdr:sp macro="" textlink="">
      <xdr:nvSpPr>
        <xdr:cNvPr id="104" name="TextBox 103">
          <a:extLst>
            <a:ext uri="{FF2B5EF4-FFF2-40B4-BE49-F238E27FC236}">
              <a16:creationId xmlns:a16="http://schemas.microsoft.com/office/drawing/2014/main" id="{BE47D78C-C3F0-4EA7-9311-695910D674F4}"/>
            </a:ext>
          </a:extLst>
        </xdr:cNvPr>
        <xdr:cNvSpPr txBox="1"/>
      </xdr:nvSpPr>
      <xdr:spPr>
        <a:xfrm>
          <a:off x="3874770" y="8582025"/>
          <a:ext cx="197926" cy="2707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ID"/>
        </a:p>
      </xdr:txBody>
    </xdr:sp>
    <xdr:clientData/>
  </xdr:oneCellAnchor>
  <xdr:oneCellAnchor>
    <xdr:from>
      <xdr:col>6</xdr:col>
      <xdr:colOff>2813050</xdr:colOff>
      <xdr:row>29</xdr:row>
      <xdr:rowOff>57150</xdr:rowOff>
    </xdr:from>
    <xdr:ext cx="191101" cy="264560"/>
    <xdr:sp macro="" textlink="">
      <xdr:nvSpPr>
        <xdr:cNvPr id="106" name="TextBox 105">
          <a:extLst>
            <a:ext uri="{FF2B5EF4-FFF2-40B4-BE49-F238E27FC236}">
              <a16:creationId xmlns:a16="http://schemas.microsoft.com/office/drawing/2014/main" id="{F7164275-14EE-4314-AC4B-982D36697093}"/>
            </a:ext>
          </a:extLst>
        </xdr:cNvPr>
        <xdr:cNvSpPr txBox="1"/>
      </xdr:nvSpPr>
      <xdr:spPr>
        <a:xfrm>
          <a:off x="3794125" y="8582025"/>
          <a:ext cx="19110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ID"/>
        </a:p>
      </xdr:txBody>
    </xdr:sp>
    <xdr:clientData/>
  </xdr:oneCellAnchor>
  <xdr:oneCellAnchor>
    <xdr:from>
      <xdr:col>6</xdr:col>
      <xdr:colOff>2813050</xdr:colOff>
      <xdr:row>29</xdr:row>
      <xdr:rowOff>57150</xdr:rowOff>
    </xdr:from>
    <xdr:ext cx="191101" cy="264560"/>
    <xdr:sp macro="" textlink="">
      <xdr:nvSpPr>
        <xdr:cNvPr id="107" name="TextBox 106">
          <a:extLst>
            <a:ext uri="{FF2B5EF4-FFF2-40B4-BE49-F238E27FC236}">
              <a16:creationId xmlns:a16="http://schemas.microsoft.com/office/drawing/2014/main" id="{34D4EAEB-8140-403A-9DF1-DFD3E7FC9B85}"/>
            </a:ext>
          </a:extLst>
        </xdr:cNvPr>
        <xdr:cNvSpPr txBox="1"/>
      </xdr:nvSpPr>
      <xdr:spPr>
        <a:xfrm>
          <a:off x="3794125" y="8582025"/>
          <a:ext cx="19110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ID"/>
        </a:p>
      </xdr:txBody>
    </xdr:sp>
    <xdr:clientData/>
  </xdr:oneCellAnchor>
  <xdr:oneCellAnchor>
    <xdr:from>
      <xdr:col>6</xdr:col>
      <xdr:colOff>2813050</xdr:colOff>
      <xdr:row>29</xdr:row>
      <xdr:rowOff>57150</xdr:rowOff>
    </xdr:from>
    <xdr:ext cx="191101" cy="264560"/>
    <xdr:sp macro="" textlink="">
      <xdr:nvSpPr>
        <xdr:cNvPr id="108" name="TextBox 107">
          <a:extLst>
            <a:ext uri="{FF2B5EF4-FFF2-40B4-BE49-F238E27FC236}">
              <a16:creationId xmlns:a16="http://schemas.microsoft.com/office/drawing/2014/main" id="{C5E0F01A-6530-4F57-B18A-BB46F74E724A}"/>
            </a:ext>
          </a:extLst>
        </xdr:cNvPr>
        <xdr:cNvSpPr txBox="1"/>
      </xdr:nvSpPr>
      <xdr:spPr>
        <a:xfrm>
          <a:off x="3794125" y="8582025"/>
          <a:ext cx="19110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ID"/>
        </a:p>
      </xdr:txBody>
    </xdr:sp>
    <xdr:clientData/>
  </xdr:oneCellAnchor>
  <xdr:oneCellAnchor>
    <xdr:from>
      <xdr:col>6</xdr:col>
      <xdr:colOff>2813050</xdr:colOff>
      <xdr:row>29</xdr:row>
      <xdr:rowOff>57150</xdr:rowOff>
    </xdr:from>
    <xdr:ext cx="191101" cy="264560"/>
    <xdr:sp macro="" textlink="">
      <xdr:nvSpPr>
        <xdr:cNvPr id="109" name="TextBox 108">
          <a:extLst>
            <a:ext uri="{FF2B5EF4-FFF2-40B4-BE49-F238E27FC236}">
              <a16:creationId xmlns:a16="http://schemas.microsoft.com/office/drawing/2014/main" id="{7CD0E49E-4699-4B88-9E9C-CD4D1ED41896}"/>
            </a:ext>
          </a:extLst>
        </xdr:cNvPr>
        <xdr:cNvSpPr txBox="1"/>
      </xdr:nvSpPr>
      <xdr:spPr>
        <a:xfrm>
          <a:off x="3794125" y="8582025"/>
          <a:ext cx="19110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ID"/>
        </a:p>
      </xdr:txBody>
    </xdr:sp>
    <xdr:clientData/>
  </xdr:oneCellAnchor>
  <xdr:oneCellAnchor>
    <xdr:from>
      <xdr:col>6</xdr:col>
      <xdr:colOff>2813050</xdr:colOff>
      <xdr:row>29</xdr:row>
      <xdr:rowOff>57150</xdr:rowOff>
    </xdr:from>
    <xdr:ext cx="191101" cy="264560"/>
    <xdr:sp macro="" textlink="">
      <xdr:nvSpPr>
        <xdr:cNvPr id="110" name="TextBox 109">
          <a:extLst>
            <a:ext uri="{FF2B5EF4-FFF2-40B4-BE49-F238E27FC236}">
              <a16:creationId xmlns:a16="http://schemas.microsoft.com/office/drawing/2014/main" id="{E4CC2087-F623-4DA6-B578-482735221355}"/>
            </a:ext>
          </a:extLst>
        </xdr:cNvPr>
        <xdr:cNvSpPr txBox="1"/>
      </xdr:nvSpPr>
      <xdr:spPr>
        <a:xfrm>
          <a:off x="3794125" y="8582025"/>
          <a:ext cx="19110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ID"/>
        </a:p>
      </xdr:txBody>
    </xdr:sp>
    <xdr:clientData/>
  </xdr:oneCellAnchor>
  <xdr:oneCellAnchor>
    <xdr:from>
      <xdr:col>6</xdr:col>
      <xdr:colOff>2813050</xdr:colOff>
      <xdr:row>29</xdr:row>
      <xdr:rowOff>57150</xdr:rowOff>
    </xdr:from>
    <xdr:ext cx="191101" cy="264560"/>
    <xdr:sp macro="" textlink="">
      <xdr:nvSpPr>
        <xdr:cNvPr id="111" name="TextBox 110">
          <a:extLst>
            <a:ext uri="{FF2B5EF4-FFF2-40B4-BE49-F238E27FC236}">
              <a16:creationId xmlns:a16="http://schemas.microsoft.com/office/drawing/2014/main" id="{11FA91EB-369E-4437-AD60-097D33C74158}"/>
            </a:ext>
          </a:extLst>
        </xdr:cNvPr>
        <xdr:cNvSpPr txBox="1"/>
      </xdr:nvSpPr>
      <xdr:spPr>
        <a:xfrm>
          <a:off x="3794125" y="8582025"/>
          <a:ext cx="19110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ID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1"/>
  <sheetViews>
    <sheetView tabSelected="1" view="pageBreakPreview" topLeftCell="A22" zoomScaleNormal="100" zoomScaleSheetLayoutView="100" workbookViewId="0">
      <selection activeCell="G32" sqref="G32"/>
    </sheetView>
  </sheetViews>
  <sheetFormatPr defaultRowHeight="14.5" x14ac:dyDescent="0.35"/>
  <cols>
    <col min="1" max="1" width="3.1796875" style="1" customWidth="1"/>
    <col min="2" max="2" width="3" style="4" customWidth="1"/>
    <col min="3" max="3" width="2.7265625" style="4" customWidth="1"/>
    <col min="4" max="6" width="2.54296875" style="1" customWidth="1"/>
    <col min="7" max="7" width="52.7265625" style="1" customWidth="1"/>
    <col min="8" max="8" width="17.453125" style="45" customWidth="1"/>
    <col min="9" max="9" width="8" style="1" customWidth="1"/>
    <col min="10" max="10" width="9.7265625" style="2" customWidth="1"/>
    <col min="11" max="11" width="9" style="2" customWidth="1"/>
    <col min="12" max="12" width="7.54296875" style="2" customWidth="1"/>
    <col min="13" max="13" width="15.08984375" style="3" customWidth="1"/>
    <col min="14" max="14" width="7.54296875" style="3" customWidth="1"/>
    <col min="15" max="15" width="15.26953125" style="2" customWidth="1"/>
    <col min="16" max="16" width="10.6328125" style="2" customWidth="1"/>
    <col min="17" max="17" width="13.7265625" style="2" customWidth="1"/>
    <col min="18" max="18" width="16.81640625" bestFit="1" customWidth="1"/>
  </cols>
  <sheetData>
    <row r="1" spans="1:18" ht="15.5" x14ac:dyDescent="0.35">
      <c r="A1" s="91" t="s">
        <v>34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</row>
    <row r="2" spans="1:18" ht="15.5" x14ac:dyDescent="0.35">
      <c r="A2" s="92" t="s">
        <v>0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</row>
    <row r="3" spans="1:18" ht="15.5" x14ac:dyDescent="0.35">
      <c r="A3" s="92" t="s">
        <v>55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</row>
    <row r="4" spans="1:18" ht="15.5" x14ac:dyDescent="0.35">
      <c r="A4" s="5"/>
      <c r="B4" s="5"/>
      <c r="C4" s="5"/>
      <c r="D4" s="5"/>
      <c r="E4" s="5"/>
      <c r="F4" s="5"/>
      <c r="G4" s="5"/>
      <c r="H4" s="79"/>
      <c r="I4" s="5"/>
      <c r="J4" s="5"/>
      <c r="K4" s="5"/>
      <c r="L4" s="5"/>
      <c r="M4" s="5"/>
      <c r="N4" s="5"/>
      <c r="O4" s="5"/>
      <c r="P4" s="5"/>
      <c r="Q4" s="5"/>
    </row>
    <row r="5" spans="1:18" x14ac:dyDescent="0.35">
      <c r="A5" s="114" t="s">
        <v>1</v>
      </c>
      <c r="B5" s="114"/>
      <c r="C5" s="114"/>
      <c r="D5" s="114"/>
      <c r="E5" s="114"/>
      <c r="F5" s="114"/>
      <c r="G5" s="6" t="s">
        <v>35</v>
      </c>
      <c r="I5" s="7"/>
      <c r="J5" s="8"/>
      <c r="K5" s="8"/>
      <c r="L5" s="8"/>
      <c r="M5" s="9"/>
      <c r="N5" s="9"/>
      <c r="O5" s="8"/>
      <c r="P5" s="8"/>
      <c r="Q5" s="8"/>
    </row>
    <row r="6" spans="1:18" ht="15" thickBot="1" x14ac:dyDescent="0.4">
      <c r="A6" s="10"/>
      <c r="B6" s="10"/>
      <c r="C6" s="10"/>
      <c r="D6" s="10"/>
      <c r="E6" s="7"/>
      <c r="F6" s="7"/>
      <c r="G6" s="7"/>
      <c r="I6" s="7"/>
      <c r="J6" s="8"/>
      <c r="K6" s="8"/>
      <c r="L6" s="8"/>
      <c r="M6" s="9"/>
      <c r="N6" s="9"/>
      <c r="O6" s="8"/>
      <c r="P6" s="8"/>
      <c r="Q6" s="8"/>
    </row>
    <row r="7" spans="1:18" x14ac:dyDescent="0.35">
      <c r="A7" s="93" t="s">
        <v>2</v>
      </c>
      <c r="B7" s="94"/>
      <c r="C7" s="95"/>
      <c r="D7" s="102" t="s">
        <v>3</v>
      </c>
      <c r="E7" s="94"/>
      <c r="F7" s="94"/>
      <c r="G7" s="95"/>
      <c r="H7" s="105" t="s">
        <v>4</v>
      </c>
      <c r="I7" s="105" t="s">
        <v>5</v>
      </c>
      <c r="J7" s="108" t="s">
        <v>6</v>
      </c>
      <c r="K7" s="109"/>
      <c r="L7" s="108" t="s">
        <v>7</v>
      </c>
      <c r="M7" s="110"/>
      <c r="N7" s="109"/>
      <c r="O7" s="111" t="s">
        <v>8</v>
      </c>
      <c r="P7" s="115" t="s">
        <v>9</v>
      </c>
      <c r="Q7" s="119" t="s">
        <v>10</v>
      </c>
    </row>
    <row r="8" spans="1:18" x14ac:dyDescent="0.35">
      <c r="A8" s="96"/>
      <c r="B8" s="97"/>
      <c r="C8" s="98"/>
      <c r="D8" s="103"/>
      <c r="E8" s="97"/>
      <c r="F8" s="97"/>
      <c r="G8" s="98"/>
      <c r="H8" s="106"/>
      <c r="I8" s="106"/>
      <c r="J8" s="88" t="s">
        <v>11</v>
      </c>
      <c r="K8" s="88" t="s">
        <v>12</v>
      </c>
      <c r="L8" s="88" t="s">
        <v>13</v>
      </c>
      <c r="M8" s="118" t="s">
        <v>12</v>
      </c>
      <c r="N8" s="118"/>
      <c r="O8" s="112"/>
      <c r="P8" s="116"/>
      <c r="Q8" s="120"/>
    </row>
    <row r="9" spans="1:18" x14ac:dyDescent="0.35">
      <c r="A9" s="99"/>
      <c r="B9" s="100"/>
      <c r="C9" s="101"/>
      <c r="D9" s="104"/>
      <c r="E9" s="100"/>
      <c r="F9" s="100"/>
      <c r="G9" s="101"/>
      <c r="H9" s="107"/>
      <c r="I9" s="107"/>
      <c r="J9" s="88"/>
      <c r="K9" s="88"/>
      <c r="L9" s="88"/>
      <c r="M9" s="11" t="s">
        <v>14</v>
      </c>
      <c r="N9" s="11" t="s">
        <v>15</v>
      </c>
      <c r="O9" s="113"/>
      <c r="P9" s="117"/>
      <c r="Q9" s="121"/>
    </row>
    <row r="10" spans="1:18" ht="15" thickBot="1" x14ac:dyDescent="0.4">
      <c r="A10" s="122">
        <v>1</v>
      </c>
      <c r="B10" s="123"/>
      <c r="C10" s="124"/>
      <c r="D10" s="125">
        <v>2</v>
      </c>
      <c r="E10" s="123"/>
      <c r="F10" s="123"/>
      <c r="G10" s="124"/>
      <c r="H10" s="84">
        <v>3</v>
      </c>
      <c r="I10" s="85"/>
      <c r="J10" s="86">
        <v>4</v>
      </c>
      <c r="K10" s="86">
        <v>5</v>
      </c>
      <c r="L10" s="86"/>
      <c r="M10" s="86">
        <v>6</v>
      </c>
      <c r="N10" s="86"/>
      <c r="O10" s="86">
        <v>7</v>
      </c>
      <c r="P10" s="86">
        <v>8</v>
      </c>
      <c r="Q10" s="86">
        <v>9</v>
      </c>
    </row>
    <row r="11" spans="1:18" ht="15" thickTop="1" x14ac:dyDescent="0.35">
      <c r="A11" s="12"/>
      <c r="B11" s="13"/>
      <c r="C11" s="14"/>
      <c r="D11" s="15"/>
      <c r="E11" s="15"/>
      <c r="F11" s="15"/>
      <c r="G11" s="16"/>
      <c r="H11" s="80"/>
      <c r="I11" s="17"/>
      <c r="J11" s="18"/>
      <c r="K11" s="19"/>
      <c r="L11" s="19"/>
      <c r="M11" s="19"/>
      <c r="N11" s="19"/>
      <c r="O11" s="18"/>
      <c r="P11" s="19"/>
      <c r="Q11" s="19"/>
    </row>
    <row r="12" spans="1:18" x14ac:dyDescent="0.35">
      <c r="A12" s="20"/>
      <c r="B12" s="21" t="s">
        <v>16</v>
      </c>
      <c r="C12" s="22"/>
      <c r="D12" s="89" t="s">
        <v>36</v>
      </c>
      <c r="E12" s="89"/>
      <c r="F12" s="89"/>
      <c r="G12" s="90"/>
      <c r="H12" s="24">
        <f>H13+H33+H36+H39</f>
        <v>1618382834</v>
      </c>
      <c r="I12" s="25">
        <f t="shared" ref="I12:I18" si="0">H12/$H$42*100</f>
        <v>100</v>
      </c>
      <c r="J12" s="26">
        <f>(R42/H12)*I42</f>
        <v>0</v>
      </c>
      <c r="K12" s="26">
        <f t="shared" ref="K12:K18" si="1">M12/H12*100</f>
        <v>54.528797109077587</v>
      </c>
      <c r="L12" s="26">
        <f t="shared" ref="L12:L18" si="2">J12*H12/$H$42</f>
        <v>0</v>
      </c>
      <c r="M12" s="24">
        <f>M13+M33+M36+M39</f>
        <v>882484692</v>
      </c>
      <c r="N12" s="26">
        <f t="shared" ref="N12:N18" si="3">M12/$H$42*100</f>
        <v>54.528797109077587</v>
      </c>
      <c r="O12" s="24">
        <f>H12-M12</f>
        <v>735898142</v>
      </c>
      <c r="P12" s="24"/>
      <c r="Q12" s="24"/>
    </row>
    <row r="13" spans="1:18" x14ac:dyDescent="0.35">
      <c r="A13" s="20"/>
      <c r="B13" s="21"/>
      <c r="C13" s="60">
        <v>1</v>
      </c>
      <c r="D13" s="68"/>
      <c r="E13" s="126" t="s">
        <v>17</v>
      </c>
      <c r="F13" s="126"/>
      <c r="G13" s="127"/>
      <c r="H13" s="67">
        <f>H14+H17+H22+H24+H26+H28+H30</f>
        <v>1579212834</v>
      </c>
      <c r="I13" s="63">
        <f t="shared" si="0"/>
        <v>97.579682682175559</v>
      </c>
      <c r="J13" s="64">
        <f t="shared" ref="J13" si="4">K13</f>
        <v>55.292400948154906</v>
      </c>
      <c r="K13" s="64">
        <f t="shared" si="1"/>
        <v>55.292400948154906</v>
      </c>
      <c r="L13" s="66">
        <f t="shared" si="2"/>
        <v>53.954149392565789</v>
      </c>
      <c r="M13" s="67">
        <f>M14+M17+M22+M24+M26+M28+M30</f>
        <v>873184692</v>
      </c>
      <c r="N13" s="64">
        <f t="shared" si="3"/>
        <v>53.954149392565789</v>
      </c>
      <c r="O13" s="67">
        <f>H13-M13</f>
        <v>706028142</v>
      </c>
      <c r="P13" s="24"/>
      <c r="Q13" s="24"/>
    </row>
    <row r="14" spans="1:18" x14ac:dyDescent="0.35">
      <c r="A14" s="20"/>
      <c r="B14" s="21"/>
      <c r="C14" s="22"/>
      <c r="D14" s="23"/>
      <c r="E14" s="23"/>
      <c r="F14" s="89" t="s">
        <v>18</v>
      </c>
      <c r="G14" s="90"/>
      <c r="H14" s="24">
        <f>SUM(H15:H16)</f>
        <v>20320000</v>
      </c>
      <c r="I14" s="25">
        <f t="shared" si="0"/>
        <v>1.2555743655397669</v>
      </c>
      <c r="J14" s="26">
        <f>K14</f>
        <v>35.802165354330704</v>
      </c>
      <c r="K14" s="26">
        <f t="shared" si="1"/>
        <v>35.802165354330704</v>
      </c>
      <c r="L14" s="27">
        <f>J14*H14/$H$42</f>
        <v>0.44952281049713599</v>
      </c>
      <c r="M14" s="24">
        <f>SUM(M15:M16)</f>
        <v>7275000</v>
      </c>
      <c r="N14" s="26">
        <f t="shared" si="3"/>
        <v>0.44952281049713599</v>
      </c>
      <c r="O14" s="24">
        <f>H14-M14</f>
        <v>13045000</v>
      </c>
      <c r="P14" s="24"/>
      <c r="Q14" s="24"/>
    </row>
    <row r="15" spans="1:18" x14ac:dyDescent="0.35">
      <c r="A15" s="28"/>
      <c r="B15" s="29"/>
      <c r="C15" s="30"/>
      <c r="D15" s="31"/>
      <c r="E15" s="31"/>
      <c r="F15" s="31"/>
      <c r="G15" s="32" t="s">
        <v>30</v>
      </c>
      <c r="H15" s="81">
        <v>10320000</v>
      </c>
      <c r="I15" s="33">
        <f t="shared" si="0"/>
        <v>0.6376735950969683</v>
      </c>
      <c r="J15" s="34">
        <v>100</v>
      </c>
      <c r="K15" s="35">
        <f t="shared" si="1"/>
        <v>12.790697674418606</v>
      </c>
      <c r="L15" s="35">
        <f>J15*H15/$H$42</f>
        <v>0.6376735950969683</v>
      </c>
      <c r="M15" s="36">
        <v>1320000</v>
      </c>
      <c r="N15" s="34">
        <f t="shared" si="3"/>
        <v>8.156290169844943E-2</v>
      </c>
      <c r="O15" s="24">
        <f>H15-M15</f>
        <v>9000000</v>
      </c>
      <c r="P15" s="36"/>
      <c r="Q15" s="36"/>
      <c r="R15" s="76"/>
    </row>
    <row r="16" spans="1:18" x14ac:dyDescent="0.35">
      <c r="A16" s="28"/>
      <c r="B16" s="29"/>
      <c r="C16" s="30"/>
      <c r="D16" s="31"/>
      <c r="E16" s="31"/>
      <c r="F16" s="31"/>
      <c r="G16" s="32" t="s">
        <v>19</v>
      </c>
      <c r="H16" s="81">
        <v>10000000</v>
      </c>
      <c r="I16" s="33">
        <f t="shared" si="0"/>
        <v>0.61790077044279867</v>
      </c>
      <c r="J16" s="34">
        <v>100</v>
      </c>
      <c r="K16" s="35">
        <f t="shared" si="1"/>
        <v>59.550000000000004</v>
      </c>
      <c r="L16" s="35">
        <f t="shared" si="2"/>
        <v>0.61790077044279867</v>
      </c>
      <c r="M16" s="36">
        <v>5955000</v>
      </c>
      <c r="N16" s="34">
        <f t="shared" si="3"/>
        <v>0.36795990879868667</v>
      </c>
      <c r="O16" s="24">
        <f t="shared" ref="O16:O32" si="5">H16-M16</f>
        <v>4045000</v>
      </c>
      <c r="P16" s="36"/>
      <c r="Q16" s="36"/>
      <c r="R16" s="76"/>
    </row>
    <row r="17" spans="1:18" x14ac:dyDescent="0.35">
      <c r="A17" s="20"/>
      <c r="B17" s="21"/>
      <c r="C17" s="22"/>
      <c r="D17" s="23"/>
      <c r="E17" s="23"/>
      <c r="F17" s="89" t="s">
        <v>20</v>
      </c>
      <c r="G17" s="90"/>
      <c r="H17" s="37">
        <f>SUM(H18:H21)</f>
        <v>1379174834</v>
      </c>
      <c r="I17" s="63">
        <f t="shared" si="0"/>
        <v>85.219319250391905</v>
      </c>
      <c r="J17" s="26">
        <f>K17</f>
        <v>55.234686221079933</v>
      </c>
      <c r="K17" s="38">
        <f t="shared" si="1"/>
        <v>55.234686221079933</v>
      </c>
      <c r="L17" s="27">
        <f t="shared" si="2"/>
        <v>47.070623587694328</v>
      </c>
      <c r="M17" s="24">
        <f>SUM(M18:M21)</f>
        <v>761782892</v>
      </c>
      <c r="N17" s="26">
        <f t="shared" si="3"/>
        <v>47.070623587694335</v>
      </c>
      <c r="O17" s="24">
        <f t="shared" si="5"/>
        <v>617391942</v>
      </c>
      <c r="P17" s="37"/>
      <c r="Q17" s="37"/>
    </row>
    <row r="18" spans="1:18" x14ac:dyDescent="0.35">
      <c r="A18" s="28"/>
      <c r="B18" s="29"/>
      <c r="C18" s="30"/>
      <c r="D18" s="31"/>
      <c r="E18" s="31"/>
      <c r="F18" s="39"/>
      <c r="G18" s="32" t="s">
        <v>21</v>
      </c>
      <c r="H18" s="81">
        <v>1252725834</v>
      </c>
      <c r="I18" s="33">
        <f t="shared" si="0"/>
        <v>77.406025798219758</v>
      </c>
      <c r="J18" s="34">
        <v>75.25</v>
      </c>
      <c r="K18" s="35">
        <f t="shared" si="1"/>
        <v>56.114105171395387</v>
      </c>
      <c r="L18" s="35">
        <f t="shared" si="2"/>
        <v>58.248034413160369</v>
      </c>
      <c r="M18" s="75">
        <v>702955892</v>
      </c>
      <c r="N18" s="34">
        <f t="shared" si="3"/>
        <v>43.435698725410482</v>
      </c>
      <c r="O18" s="24">
        <f t="shared" si="5"/>
        <v>549769942</v>
      </c>
      <c r="P18" s="40"/>
      <c r="Q18" s="40"/>
      <c r="R18" s="76"/>
    </row>
    <row r="19" spans="1:18" x14ac:dyDescent="0.35">
      <c r="A19" s="28"/>
      <c r="B19" s="29"/>
      <c r="C19" s="30"/>
      <c r="D19" s="31"/>
      <c r="E19" s="31"/>
      <c r="F19" s="39"/>
      <c r="G19" s="32" t="s">
        <v>37</v>
      </c>
      <c r="H19" s="81">
        <v>115679000</v>
      </c>
      <c r="I19" s="33">
        <f t="shared" ref="I19:I21" si="6">H19/$H$42*100</f>
        <v>7.1478143224052504</v>
      </c>
      <c r="J19" s="34">
        <v>65.37</v>
      </c>
      <c r="K19" s="35">
        <f t="shared" ref="K19:K21" si="7">M19/H19*100</f>
        <v>49.232790739892287</v>
      </c>
      <c r="L19" s="35">
        <f t="shared" ref="L19:L21" si="8">J19*H19/$H$42</f>
        <v>4.6725262225563133</v>
      </c>
      <c r="M19" s="36">
        <v>56952000</v>
      </c>
      <c r="N19" s="34">
        <f t="shared" ref="N19:N21" si="9">M19/$H$42*100</f>
        <v>3.5190684678258268</v>
      </c>
      <c r="O19" s="24">
        <f t="shared" ref="O19:O21" si="10">H19-M19</f>
        <v>58727000</v>
      </c>
      <c r="P19" s="40"/>
      <c r="Q19" s="40"/>
      <c r="R19" s="76"/>
    </row>
    <row r="20" spans="1:18" ht="29" x14ac:dyDescent="0.35">
      <c r="A20" s="28"/>
      <c r="B20" s="29"/>
      <c r="C20" s="30"/>
      <c r="D20" s="31"/>
      <c r="E20" s="31"/>
      <c r="F20" s="39"/>
      <c r="G20" s="32" t="s">
        <v>38</v>
      </c>
      <c r="H20" s="81">
        <v>3520000</v>
      </c>
      <c r="I20" s="33">
        <f t="shared" si="6"/>
        <v>0.21750107119586515</v>
      </c>
      <c r="J20" s="34">
        <v>55</v>
      </c>
      <c r="K20" s="35">
        <f t="shared" si="7"/>
        <v>0</v>
      </c>
      <c r="L20" s="35">
        <f t="shared" si="8"/>
        <v>0.11962558915772582</v>
      </c>
      <c r="M20" s="36">
        <v>0</v>
      </c>
      <c r="N20" s="34">
        <f t="shared" si="9"/>
        <v>0</v>
      </c>
      <c r="O20" s="24">
        <f t="shared" si="10"/>
        <v>3520000</v>
      </c>
      <c r="P20" s="40"/>
      <c r="Q20" s="40"/>
      <c r="R20" s="76"/>
    </row>
    <row r="21" spans="1:18" x14ac:dyDescent="0.35">
      <c r="A21" s="28"/>
      <c r="B21" s="29"/>
      <c r="C21" s="30"/>
      <c r="D21" s="31"/>
      <c r="E21" s="31"/>
      <c r="F21" s="39"/>
      <c r="G21" s="32" t="s">
        <v>39</v>
      </c>
      <c r="H21" s="81">
        <v>7250000</v>
      </c>
      <c r="I21" s="33">
        <f t="shared" si="6"/>
        <v>0.44797805857102901</v>
      </c>
      <c r="J21" s="34">
        <v>78.55</v>
      </c>
      <c r="K21" s="35">
        <f t="shared" si="7"/>
        <v>25.862068965517242</v>
      </c>
      <c r="L21" s="35">
        <f t="shared" si="8"/>
        <v>0.35188676500754335</v>
      </c>
      <c r="M21" s="36">
        <v>1875000</v>
      </c>
      <c r="N21" s="34">
        <f t="shared" si="9"/>
        <v>0.11585639445802476</v>
      </c>
      <c r="O21" s="24">
        <f t="shared" si="10"/>
        <v>5375000</v>
      </c>
      <c r="P21" s="40"/>
      <c r="Q21" s="40"/>
      <c r="R21" s="76"/>
    </row>
    <row r="22" spans="1:18" x14ac:dyDescent="0.35">
      <c r="A22" s="28"/>
      <c r="B22" s="29"/>
      <c r="C22" s="30"/>
      <c r="D22" s="31"/>
      <c r="E22" s="31"/>
      <c r="F22" s="89" t="s">
        <v>31</v>
      </c>
      <c r="G22" s="90"/>
      <c r="H22" s="69">
        <f>H23</f>
        <v>3100000</v>
      </c>
      <c r="I22" s="25">
        <f>H22/H12*100</f>
        <v>0.1915492388372676</v>
      </c>
      <c r="J22" s="26">
        <f>K22</f>
        <v>27.419354838709676</v>
      </c>
      <c r="K22" s="27">
        <f t="shared" ref="K22" si="11">M22/H22*100</f>
        <v>27.419354838709676</v>
      </c>
      <c r="L22" s="27">
        <f t="shared" ref="L22:L32" si="12">J22*H22/$H$42</f>
        <v>5.2521565487637888E-2</v>
      </c>
      <c r="M22" s="37">
        <f>M23</f>
        <v>850000</v>
      </c>
      <c r="N22" s="26">
        <f t="shared" ref="N22:N32" si="13">M22/$H$42*100</f>
        <v>5.2521565487637895E-2</v>
      </c>
      <c r="O22" s="24">
        <f>H22-M22</f>
        <v>2250000</v>
      </c>
      <c r="P22" s="40"/>
      <c r="Q22" s="40"/>
    </row>
    <row r="23" spans="1:18" ht="15" customHeight="1" x14ac:dyDescent="0.35">
      <c r="A23" s="28"/>
      <c r="B23" s="29"/>
      <c r="C23" s="30"/>
      <c r="D23" s="31"/>
      <c r="E23" s="31"/>
      <c r="F23" s="39"/>
      <c r="G23" s="77" t="s">
        <v>40</v>
      </c>
      <c r="H23" s="81">
        <v>3100000</v>
      </c>
      <c r="I23" s="33">
        <f>H23/$H$42*100</f>
        <v>0.1915492388372676</v>
      </c>
      <c r="J23" s="34">
        <v>100</v>
      </c>
      <c r="K23" s="35">
        <f>M23/H23*100</f>
        <v>27.419354838709676</v>
      </c>
      <c r="L23" s="35">
        <f t="shared" si="12"/>
        <v>0.1915492388372676</v>
      </c>
      <c r="M23" s="36">
        <v>850000</v>
      </c>
      <c r="N23" s="34">
        <f t="shared" si="13"/>
        <v>5.2521565487637895E-2</v>
      </c>
      <c r="O23" s="24">
        <f>H23-M23</f>
        <v>2250000</v>
      </c>
      <c r="P23" s="40"/>
      <c r="Q23" s="40"/>
      <c r="R23" s="76"/>
    </row>
    <row r="24" spans="1:18" x14ac:dyDescent="0.35">
      <c r="A24" s="20"/>
      <c r="B24" s="21"/>
      <c r="C24" s="22"/>
      <c r="D24" s="23"/>
      <c r="E24" s="23"/>
      <c r="F24" s="89" t="s">
        <v>22</v>
      </c>
      <c r="G24" s="90"/>
      <c r="H24" s="37">
        <f>SUM(H25:H25)</f>
        <v>81000000</v>
      </c>
      <c r="I24" s="25">
        <f>H24/H12*100</f>
        <v>5.0049962405866699</v>
      </c>
      <c r="J24" s="26">
        <f>K24</f>
        <v>95.370370370370367</v>
      </c>
      <c r="K24" s="38">
        <f t="shared" ref="K24:K31" si="14">M24/H24*100</f>
        <v>95.370370370370367</v>
      </c>
      <c r="L24" s="27">
        <f t="shared" si="12"/>
        <v>4.7732834516706202</v>
      </c>
      <c r="M24" s="37">
        <f>SUM(M25:M25)</f>
        <v>77250000</v>
      </c>
      <c r="N24" s="26">
        <f t="shared" si="13"/>
        <v>4.7732834516706202</v>
      </c>
      <c r="O24" s="24">
        <f t="shared" si="5"/>
        <v>3750000</v>
      </c>
      <c r="P24" s="37"/>
      <c r="Q24" s="37"/>
    </row>
    <row r="25" spans="1:18" x14ac:dyDescent="0.35">
      <c r="A25" s="28"/>
      <c r="B25" s="29"/>
      <c r="C25" s="30"/>
      <c r="D25" s="31"/>
      <c r="E25" s="31"/>
      <c r="F25" s="31"/>
      <c r="G25" s="32" t="s">
        <v>23</v>
      </c>
      <c r="H25" s="81">
        <v>81000000</v>
      </c>
      <c r="I25" s="33">
        <f>H25/$H$42*100</f>
        <v>5.0049962405866699</v>
      </c>
      <c r="J25" s="34">
        <v>96.78</v>
      </c>
      <c r="K25" s="35">
        <f t="shared" si="14"/>
        <v>95.370370370370367</v>
      </c>
      <c r="L25" s="35">
        <f t="shared" si="12"/>
        <v>4.8438353616397789</v>
      </c>
      <c r="M25" s="82">
        <v>77250000</v>
      </c>
      <c r="N25" s="34">
        <f t="shared" si="13"/>
        <v>4.7732834516706202</v>
      </c>
      <c r="O25" s="24">
        <f t="shared" si="5"/>
        <v>3750000</v>
      </c>
      <c r="P25" s="36"/>
      <c r="Q25" s="36"/>
      <c r="R25" s="76"/>
    </row>
    <row r="26" spans="1:18" x14ac:dyDescent="0.35">
      <c r="A26" s="28"/>
      <c r="B26" s="29"/>
      <c r="C26" s="30"/>
      <c r="D26" s="31"/>
      <c r="E26" s="31"/>
      <c r="F26" s="89" t="s">
        <v>32</v>
      </c>
      <c r="G26" s="90"/>
      <c r="H26" s="41">
        <f>SUM(H27:H27)</f>
        <v>14758000</v>
      </c>
      <c r="I26" s="25">
        <f>H26/H12*100</f>
        <v>0.91189795701948229</v>
      </c>
      <c r="J26" s="26">
        <f t="shared" ref="J26:J27" si="15">K26</f>
        <v>0</v>
      </c>
      <c r="K26" s="27">
        <f t="shared" ref="K26:K27" si="16">M26/H26*100</f>
        <v>0</v>
      </c>
      <c r="L26" s="27">
        <f t="shared" si="12"/>
        <v>0</v>
      </c>
      <c r="M26" s="37">
        <f>SUM(M27:M27)</f>
        <v>0</v>
      </c>
      <c r="N26" s="26">
        <f t="shared" si="13"/>
        <v>0</v>
      </c>
      <c r="O26" s="24">
        <f t="shared" si="5"/>
        <v>14758000</v>
      </c>
      <c r="P26" s="36"/>
      <c r="Q26" s="36"/>
      <c r="R26" s="76"/>
    </row>
    <row r="27" spans="1:18" x14ac:dyDescent="0.35">
      <c r="A27" s="28"/>
      <c r="B27" s="29"/>
      <c r="C27" s="30"/>
      <c r="D27" s="31"/>
      <c r="E27" s="31"/>
      <c r="F27" s="31"/>
      <c r="G27" s="87" t="s">
        <v>33</v>
      </c>
      <c r="H27" s="81">
        <v>14758000</v>
      </c>
      <c r="I27" s="33">
        <f>H27/$H$42*100</f>
        <v>0.91189795701948229</v>
      </c>
      <c r="J27" s="34">
        <f t="shared" si="15"/>
        <v>0</v>
      </c>
      <c r="K27" s="35">
        <f t="shared" si="16"/>
        <v>0</v>
      </c>
      <c r="L27" s="35">
        <f t="shared" si="12"/>
        <v>0</v>
      </c>
      <c r="M27" s="36">
        <v>0</v>
      </c>
      <c r="N27" s="34">
        <f t="shared" si="13"/>
        <v>0</v>
      </c>
      <c r="O27" s="24">
        <f t="shared" si="5"/>
        <v>14758000</v>
      </c>
      <c r="P27" s="36"/>
      <c r="Q27" s="36"/>
      <c r="R27" s="76"/>
    </row>
    <row r="28" spans="1:18" x14ac:dyDescent="0.35">
      <c r="A28" s="28"/>
      <c r="B28" s="29"/>
      <c r="C28" s="30"/>
      <c r="D28" s="31"/>
      <c r="E28" s="31"/>
      <c r="F28" s="89" t="s">
        <v>24</v>
      </c>
      <c r="G28" s="90"/>
      <c r="H28" s="41">
        <f>SUM(H29:H29)</f>
        <v>15000000</v>
      </c>
      <c r="I28" s="25">
        <f>H28/H12*100</f>
        <v>0.92685115566419807</v>
      </c>
      <c r="J28" s="26">
        <f t="shared" ref="J28:J30" si="17">K28</f>
        <v>36.058666666666667</v>
      </c>
      <c r="K28" s="42">
        <f t="shared" si="14"/>
        <v>36.058666666666667</v>
      </c>
      <c r="L28" s="27">
        <f t="shared" si="12"/>
        <v>0.33421016871710096</v>
      </c>
      <c r="M28" s="41">
        <f>SUM(M29:M29)</f>
        <v>5408800</v>
      </c>
      <c r="N28" s="26">
        <f t="shared" si="13"/>
        <v>0.33421016871710096</v>
      </c>
      <c r="O28" s="24">
        <f t="shared" si="5"/>
        <v>9591200</v>
      </c>
      <c r="P28" s="36"/>
      <c r="Q28" s="36"/>
    </row>
    <row r="29" spans="1:18" x14ac:dyDescent="0.35">
      <c r="A29" s="20"/>
      <c r="B29" s="21"/>
      <c r="C29" s="22"/>
      <c r="D29" s="23"/>
      <c r="E29" s="23"/>
      <c r="F29" s="23"/>
      <c r="G29" s="32" t="s">
        <v>25</v>
      </c>
      <c r="H29" s="81">
        <v>15000000</v>
      </c>
      <c r="I29" s="33">
        <f>H29/$H$42*100</f>
        <v>0.92685115566419807</v>
      </c>
      <c r="J29" s="34">
        <v>50.66</v>
      </c>
      <c r="K29" s="43">
        <f>M29/H29*100</f>
        <v>36.058666666666667</v>
      </c>
      <c r="L29" s="35">
        <f t="shared" si="12"/>
        <v>0.46954279545948274</v>
      </c>
      <c r="M29" s="36">
        <v>5408800</v>
      </c>
      <c r="N29" s="34">
        <f t="shared" si="13"/>
        <v>0.33421016871710096</v>
      </c>
      <c r="O29" s="24">
        <f t="shared" si="5"/>
        <v>9591200</v>
      </c>
      <c r="P29" s="41"/>
      <c r="Q29" s="41"/>
      <c r="R29" s="76"/>
    </row>
    <row r="30" spans="1:18" ht="29.25" customHeight="1" x14ac:dyDescent="0.35">
      <c r="A30" s="28"/>
      <c r="B30" s="29"/>
      <c r="C30" s="30"/>
      <c r="D30" s="31"/>
      <c r="E30" s="31"/>
      <c r="F30" s="131" t="s">
        <v>26</v>
      </c>
      <c r="G30" s="132"/>
      <c r="H30" s="41">
        <f>SUM(H31:H32)</f>
        <v>65860000</v>
      </c>
      <c r="I30" s="25">
        <f>H30/H12*100</f>
        <v>4.0694944741362722</v>
      </c>
      <c r="J30" s="26">
        <f t="shared" si="17"/>
        <v>31.305800182204674</v>
      </c>
      <c r="K30" s="42">
        <f t="shared" si="14"/>
        <v>31.305800182204674</v>
      </c>
      <c r="L30" s="27">
        <f t="shared" si="12"/>
        <v>1.2739878084989622</v>
      </c>
      <c r="M30" s="41">
        <f>SUM(M31:M32)</f>
        <v>20618000</v>
      </c>
      <c r="N30" s="26">
        <f t="shared" si="13"/>
        <v>1.2739878084989624</v>
      </c>
      <c r="O30" s="24">
        <f t="shared" si="5"/>
        <v>45242000</v>
      </c>
      <c r="P30" s="36"/>
      <c r="Q30" s="36"/>
    </row>
    <row r="31" spans="1:18" x14ac:dyDescent="0.35">
      <c r="A31" s="28"/>
      <c r="B31" s="29"/>
      <c r="C31" s="30" t="s">
        <v>27</v>
      </c>
      <c r="D31" s="31"/>
      <c r="E31" s="31"/>
      <c r="F31" s="31"/>
      <c r="G31" s="32" t="s">
        <v>29</v>
      </c>
      <c r="H31" s="81">
        <v>2190000</v>
      </c>
      <c r="I31" s="33">
        <f>H31/$H$42*100</f>
        <v>0.13532026872697292</v>
      </c>
      <c r="J31" s="34">
        <v>20</v>
      </c>
      <c r="K31" s="35">
        <f t="shared" si="14"/>
        <v>0</v>
      </c>
      <c r="L31" s="35">
        <f t="shared" si="12"/>
        <v>2.7064053745394584E-2</v>
      </c>
      <c r="M31" s="36">
        <v>0</v>
      </c>
      <c r="N31" s="34">
        <f t="shared" si="13"/>
        <v>0</v>
      </c>
      <c r="O31" s="24">
        <f t="shared" si="5"/>
        <v>2190000</v>
      </c>
      <c r="P31" s="36"/>
      <c r="Q31" s="36"/>
      <c r="R31" s="76"/>
    </row>
    <row r="32" spans="1:18" x14ac:dyDescent="0.35">
      <c r="A32" s="28"/>
      <c r="B32" s="29"/>
      <c r="C32" s="30"/>
      <c r="D32" s="31"/>
      <c r="E32" s="31"/>
      <c r="F32" s="31"/>
      <c r="G32" s="32" t="s">
        <v>41</v>
      </c>
      <c r="H32" s="81">
        <v>63670000</v>
      </c>
      <c r="I32" s="33">
        <f>H32/$H$42*100</f>
        <v>3.9341742054092994</v>
      </c>
      <c r="J32" s="34">
        <v>45.52</v>
      </c>
      <c r="K32" s="35">
        <f t="shared" ref="K32" si="18">M32/H32*100</f>
        <v>32.382597769750276</v>
      </c>
      <c r="L32" s="35">
        <f t="shared" si="12"/>
        <v>1.7908360983023131</v>
      </c>
      <c r="M32" s="36">
        <v>20618000</v>
      </c>
      <c r="N32" s="34">
        <f t="shared" si="13"/>
        <v>1.2739878084989624</v>
      </c>
      <c r="O32" s="24">
        <f t="shared" si="5"/>
        <v>43052000</v>
      </c>
      <c r="P32" s="36"/>
      <c r="Q32" s="36"/>
      <c r="R32" s="76"/>
    </row>
    <row r="33" spans="1:18" x14ac:dyDescent="0.35">
      <c r="A33" s="28"/>
      <c r="B33" s="29"/>
      <c r="C33" s="60">
        <v>2</v>
      </c>
      <c r="D33" s="68"/>
      <c r="E33" s="126" t="s">
        <v>42</v>
      </c>
      <c r="F33" s="126"/>
      <c r="G33" s="127"/>
      <c r="H33" s="62">
        <f>H34</f>
        <v>9300000</v>
      </c>
      <c r="I33" s="25">
        <f>H33/$H$42*100</f>
        <v>0.5746477165118028</v>
      </c>
      <c r="J33" s="64"/>
      <c r="K33" s="65"/>
      <c r="L33" s="66"/>
      <c r="M33" s="67">
        <f>M34</f>
        <v>9300000</v>
      </c>
      <c r="N33" s="64"/>
      <c r="O33" s="67"/>
      <c r="P33" s="36"/>
      <c r="Q33" s="36"/>
    </row>
    <row r="34" spans="1:18" x14ac:dyDescent="0.35">
      <c r="A34" s="20"/>
      <c r="B34" s="21"/>
      <c r="C34" s="22"/>
      <c r="D34" s="23"/>
      <c r="E34" s="23"/>
      <c r="F34" s="23" t="s">
        <v>43</v>
      </c>
      <c r="G34" s="44"/>
      <c r="H34" s="37">
        <f>H35</f>
        <v>9300000</v>
      </c>
      <c r="I34" s="25">
        <f>H34/H18*100</f>
        <v>0.74238111385511674</v>
      </c>
      <c r="J34" s="26">
        <f t="shared" ref="J34" si="19">K34</f>
        <v>100</v>
      </c>
      <c r="K34" s="42">
        <f t="shared" ref="K34" si="20">M34/H34*100</f>
        <v>100</v>
      </c>
      <c r="L34" s="27">
        <f t="shared" ref="L34:L41" si="21">J34*H34/$H$42</f>
        <v>0.5746477165118028</v>
      </c>
      <c r="M34" s="41">
        <f>SUM(M35:M35)</f>
        <v>9300000</v>
      </c>
      <c r="N34" s="26">
        <f t="shared" ref="N34:N41" si="22">M34/$H$42*100</f>
        <v>0.5746477165118028</v>
      </c>
      <c r="O34" s="24">
        <f t="shared" ref="O34" si="23">H34-M34</f>
        <v>0</v>
      </c>
      <c r="P34" s="24"/>
      <c r="Q34" s="24"/>
    </row>
    <row r="35" spans="1:18" ht="29" x14ac:dyDescent="0.35">
      <c r="A35" s="28"/>
      <c r="B35" s="29"/>
      <c r="C35" s="30"/>
      <c r="D35" s="31"/>
      <c r="E35" s="31"/>
      <c r="F35" s="31"/>
      <c r="G35" s="32" t="s">
        <v>44</v>
      </c>
      <c r="H35" s="81">
        <v>9300000</v>
      </c>
      <c r="I35" s="33">
        <f>H35/$H$42*100</f>
        <v>0.5746477165118028</v>
      </c>
      <c r="J35" s="34">
        <f>K35</f>
        <v>100</v>
      </c>
      <c r="K35" s="35">
        <f t="shared" ref="K35" si="24">M35/H35*100</f>
        <v>100</v>
      </c>
      <c r="L35" s="35">
        <f t="shared" si="21"/>
        <v>0.5746477165118028</v>
      </c>
      <c r="M35" s="36">
        <v>9300000</v>
      </c>
      <c r="N35" s="34">
        <f t="shared" si="22"/>
        <v>0.5746477165118028</v>
      </c>
      <c r="O35" s="24">
        <f t="shared" ref="O35" si="25">H35-M35</f>
        <v>0</v>
      </c>
      <c r="P35" s="36"/>
      <c r="Q35" s="36"/>
      <c r="R35" s="76"/>
    </row>
    <row r="36" spans="1:18" x14ac:dyDescent="0.35">
      <c r="A36" s="28"/>
      <c r="B36" s="29"/>
      <c r="C36" s="60">
        <v>3</v>
      </c>
      <c r="D36" s="31"/>
      <c r="E36" s="68" t="s">
        <v>45</v>
      </c>
      <c r="F36" s="31"/>
      <c r="G36" s="44"/>
      <c r="H36" s="62">
        <f>H37</f>
        <v>11680000</v>
      </c>
      <c r="I36" s="25">
        <f>H36/$H$42*100</f>
        <v>0.72170809987718887</v>
      </c>
      <c r="J36" s="26">
        <f>(R66/H36)*I66</f>
        <v>0</v>
      </c>
      <c r="K36" s="26">
        <f>M36/H36*100</f>
        <v>0</v>
      </c>
      <c r="L36" s="26">
        <f t="shared" si="21"/>
        <v>0</v>
      </c>
      <c r="M36" s="24">
        <f>M37</f>
        <v>0</v>
      </c>
      <c r="N36" s="26">
        <f t="shared" si="22"/>
        <v>0</v>
      </c>
      <c r="O36" s="24">
        <f>H36-M36</f>
        <v>11680000</v>
      </c>
      <c r="P36" s="36"/>
      <c r="Q36" s="36"/>
    </row>
    <row r="37" spans="1:18" x14ac:dyDescent="0.35">
      <c r="A37" s="28"/>
      <c r="B37" s="29"/>
      <c r="C37" s="30"/>
      <c r="D37" s="31"/>
      <c r="E37" s="31"/>
      <c r="F37" s="23" t="s">
        <v>46</v>
      </c>
      <c r="G37" s="32"/>
      <c r="H37" s="37">
        <f>H38</f>
        <v>11680000</v>
      </c>
      <c r="I37" s="25">
        <f>H37/H21*100</f>
        <v>161.10344827586206</v>
      </c>
      <c r="J37" s="26">
        <f t="shared" ref="J37" si="26">K37</f>
        <v>0</v>
      </c>
      <c r="K37" s="42">
        <f t="shared" ref="K37" si="27">M37/H37*100</f>
        <v>0</v>
      </c>
      <c r="L37" s="27">
        <f t="shared" si="21"/>
        <v>0</v>
      </c>
      <c r="M37" s="41">
        <f>SUM(M38:M38)</f>
        <v>0</v>
      </c>
      <c r="N37" s="26">
        <f t="shared" si="22"/>
        <v>0</v>
      </c>
      <c r="O37" s="24">
        <f t="shared" ref="O37" si="28">H37-M37</f>
        <v>11680000</v>
      </c>
      <c r="P37" s="36"/>
      <c r="Q37" s="36"/>
      <c r="R37" s="76"/>
    </row>
    <row r="38" spans="1:18" ht="29" x14ac:dyDescent="0.35">
      <c r="A38" s="28"/>
      <c r="B38" s="29"/>
      <c r="C38" s="30"/>
      <c r="D38" s="31"/>
      <c r="E38" s="31"/>
      <c r="F38" s="31"/>
      <c r="G38" s="32" t="s">
        <v>47</v>
      </c>
      <c r="H38" s="81">
        <v>11680000</v>
      </c>
      <c r="I38" s="33">
        <f>H38/$H$42*100</f>
        <v>0.72170809987718887</v>
      </c>
      <c r="J38" s="34">
        <f>K38</f>
        <v>0</v>
      </c>
      <c r="K38" s="35">
        <f t="shared" ref="K38" si="29">M38/H38*100</f>
        <v>0</v>
      </c>
      <c r="L38" s="35">
        <f t="shared" si="21"/>
        <v>0</v>
      </c>
      <c r="M38" s="36">
        <v>0</v>
      </c>
      <c r="N38" s="34">
        <f t="shared" si="22"/>
        <v>0</v>
      </c>
      <c r="O38" s="24">
        <f t="shared" ref="O38" si="30">H38-M38</f>
        <v>11680000</v>
      </c>
      <c r="P38" s="36"/>
      <c r="Q38" s="36"/>
      <c r="R38" s="76"/>
    </row>
    <row r="39" spans="1:18" x14ac:dyDescent="0.35">
      <c r="A39" s="28"/>
      <c r="B39" s="29"/>
      <c r="C39" s="60">
        <v>4</v>
      </c>
      <c r="D39" s="61"/>
      <c r="E39" s="126" t="s">
        <v>48</v>
      </c>
      <c r="F39" s="126"/>
      <c r="G39" s="127"/>
      <c r="H39" s="62">
        <f>H40</f>
        <v>18190000</v>
      </c>
      <c r="I39" s="25">
        <f>H39/$H$42*100</f>
        <v>1.1239615014354509</v>
      </c>
      <c r="J39" s="26">
        <f>(R69/H39)*I69</f>
        <v>0</v>
      </c>
      <c r="K39" s="26">
        <f>M39/H39*100</f>
        <v>0</v>
      </c>
      <c r="L39" s="26">
        <f t="shared" si="21"/>
        <v>0</v>
      </c>
      <c r="M39" s="24">
        <f>M40</f>
        <v>0</v>
      </c>
      <c r="N39" s="26">
        <f t="shared" si="22"/>
        <v>0</v>
      </c>
      <c r="O39" s="24">
        <f>H39-M39</f>
        <v>18190000</v>
      </c>
      <c r="P39" s="36"/>
      <c r="Q39" s="36"/>
    </row>
    <row r="40" spans="1:18" ht="35.25" customHeight="1" x14ac:dyDescent="0.35">
      <c r="A40" s="20"/>
      <c r="B40" s="21"/>
      <c r="C40" s="22"/>
      <c r="D40" s="23"/>
      <c r="E40" s="23"/>
      <c r="F40" s="89" t="s">
        <v>49</v>
      </c>
      <c r="G40" s="90"/>
      <c r="H40" s="37">
        <f>H41</f>
        <v>18190000</v>
      </c>
      <c r="I40" s="25">
        <f>H40/H24*100</f>
        <v>22.456790123456791</v>
      </c>
      <c r="J40" s="26">
        <f t="shared" ref="J40" si="31">K40</f>
        <v>0</v>
      </c>
      <c r="K40" s="42">
        <f t="shared" ref="K40" si="32">M40/H40*100</f>
        <v>0</v>
      </c>
      <c r="L40" s="27">
        <f t="shared" si="21"/>
        <v>0</v>
      </c>
      <c r="M40" s="41">
        <f>SUM(M41:M41)</f>
        <v>0</v>
      </c>
      <c r="N40" s="26">
        <f t="shared" si="22"/>
        <v>0</v>
      </c>
      <c r="O40" s="24">
        <f t="shared" ref="O40" si="33">H40-M40</f>
        <v>18190000</v>
      </c>
      <c r="P40" s="37"/>
      <c r="Q40" s="37"/>
      <c r="R40" s="76"/>
    </row>
    <row r="41" spans="1:18" ht="35.25" customHeight="1" thickBot="1" x14ac:dyDescent="0.4">
      <c r="A41" s="20"/>
      <c r="B41" s="21"/>
      <c r="C41" s="22"/>
      <c r="D41" s="23"/>
      <c r="E41" s="23"/>
      <c r="F41" s="39"/>
      <c r="G41" s="32" t="s">
        <v>50</v>
      </c>
      <c r="H41" s="81">
        <v>18190000</v>
      </c>
      <c r="I41" s="33">
        <f>H41/$H$42*100</f>
        <v>1.1239615014354509</v>
      </c>
      <c r="J41" s="34">
        <f>K41</f>
        <v>0</v>
      </c>
      <c r="K41" s="35">
        <f t="shared" ref="K41" si="34">M41/H41*100</f>
        <v>0</v>
      </c>
      <c r="L41" s="35">
        <f t="shared" si="21"/>
        <v>0</v>
      </c>
      <c r="M41" s="36">
        <v>0</v>
      </c>
      <c r="N41" s="34">
        <f t="shared" si="22"/>
        <v>0</v>
      </c>
      <c r="O41" s="24">
        <f t="shared" ref="O41" si="35">H41-M41</f>
        <v>18190000</v>
      </c>
      <c r="P41" s="37"/>
      <c r="Q41" s="37"/>
      <c r="R41" s="76"/>
    </row>
    <row r="42" spans="1:18" ht="15" thickBot="1" x14ac:dyDescent="0.4">
      <c r="A42" s="128" t="s">
        <v>28</v>
      </c>
      <c r="B42" s="129"/>
      <c r="C42" s="129"/>
      <c r="D42" s="129"/>
      <c r="E42" s="129"/>
      <c r="F42" s="129"/>
      <c r="G42" s="130"/>
      <c r="H42" s="73">
        <f>H13+H33+H36+H39</f>
        <v>1618382834</v>
      </c>
      <c r="I42" s="74">
        <f>I13+I33+I36+I39</f>
        <v>100</v>
      </c>
      <c r="J42" s="74">
        <f t="shared" ref="J42:O42" si="36">J13+J33+J36+J39</f>
        <v>55.292400948154906</v>
      </c>
      <c r="K42" s="74">
        <f t="shared" si="36"/>
        <v>55.292400948154906</v>
      </c>
      <c r="L42" s="74">
        <f t="shared" si="36"/>
        <v>53.954149392565789</v>
      </c>
      <c r="M42" s="78">
        <f>M14+M17+M24+M28+M30+M34+M37+M40</f>
        <v>881634692</v>
      </c>
      <c r="N42" s="74">
        <f t="shared" si="36"/>
        <v>53.954149392565789</v>
      </c>
      <c r="O42" s="78">
        <f t="shared" si="36"/>
        <v>735898142</v>
      </c>
      <c r="P42" s="73"/>
      <c r="Q42" s="73"/>
      <c r="R42" s="76"/>
    </row>
    <row r="43" spans="1:18" x14ac:dyDescent="0.35">
      <c r="A43" s="7"/>
      <c r="B43" s="45"/>
      <c r="C43" s="45"/>
      <c r="D43" s="7"/>
      <c r="E43" s="7"/>
      <c r="F43" s="7"/>
      <c r="G43" s="7"/>
      <c r="I43" s="7"/>
      <c r="J43" s="8"/>
      <c r="K43" s="8"/>
      <c r="L43" s="8"/>
      <c r="M43" s="9"/>
      <c r="N43" s="9"/>
      <c r="O43" s="83"/>
      <c r="P43" s="8"/>
      <c r="Q43" s="8"/>
    </row>
    <row r="44" spans="1:18" x14ac:dyDescent="0.35">
      <c r="A44" s="7"/>
      <c r="B44" s="45"/>
      <c r="C44" s="45"/>
      <c r="D44" s="7"/>
      <c r="E44" s="7"/>
      <c r="F44" s="7"/>
      <c r="G44" s="7"/>
      <c r="I44" s="7"/>
      <c r="J44" s="8"/>
      <c r="K44" s="8"/>
      <c r="L44" s="8"/>
      <c r="M44" s="56" t="s">
        <v>56</v>
      </c>
      <c r="N44" s="9"/>
      <c r="O44" s="46"/>
      <c r="P44" s="47"/>
      <c r="Q44" s="48"/>
    </row>
    <row r="45" spans="1:18" x14ac:dyDescent="0.35">
      <c r="A45" s="7"/>
      <c r="B45" s="45"/>
      <c r="C45" s="45"/>
      <c r="D45" s="7"/>
      <c r="E45" s="7"/>
      <c r="F45" s="7"/>
      <c r="G45" s="7"/>
      <c r="H45" s="45" t="s">
        <v>27</v>
      </c>
      <c r="I45" s="7"/>
      <c r="J45" s="8"/>
      <c r="K45" s="8"/>
      <c r="L45" s="8"/>
      <c r="M45" s="57" t="s">
        <v>51</v>
      </c>
      <c r="N45" s="9"/>
      <c r="O45" s="49"/>
      <c r="P45" s="47"/>
      <c r="Q45" s="48"/>
    </row>
    <row r="46" spans="1:18" x14ac:dyDescent="0.35">
      <c r="A46" s="7"/>
      <c r="B46" s="45"/>
      <c r="C46" s="45"/>
      <c r="D46" s="7"/>
      <c r="E46" s="7"/>
      <c r="F46" s="7"/>
      <c r="G46" s="7"/>
      <c r="I46" s="7"/>
      <c r="J46" s="8"/>
      <c r="K46" s="8"/>
      <c r="L46" s="8"/>
      <c r="M46" s="58"/>
      <c r="N46" s="9"/>
      <c r="O46" s="50"/>
      <c r="P46" s="47"/>
      <c r="Q46" s="51"/>
    </row>
    <row r="47" spans="1:18" x14ac:dyDescent="0.35">
      <c r="A47" s="7"/>
      <c r="B47" s="45"/>
      <c r="C47" s="45"/>
      <c r="D47" s="7"/>
      <c r="E47" s="7"/>
      <c r="F47" s="7"/>
      <c r="G47" s="7"/>
      <c r="I47" s="7"/>
      <c r="J47" s="8"/>
      <c r="K47" s="8"/>
      <c r="L47" s="8"/>
      <c r="M47" s="58"/>
      <c r="N47" s="9"/>
      <c r="O47" s="50"/>
      <c r="P47" s="47"/>
      <c r="Q47" s="51"/>
    </row>
    <row r="48" spans="1:18" x14ac:dyDescent="0.35">
      <c r="A48" s="7"/>
      <c r="B48" s="45"/>
      <c r="C48" s="45"/>
      <c r="D48" s="7"/>
      <c r="E48" s="7"/>
      <c r="F48" s="7"/>
      <c r="G48" s="7"/>
      <c r="I48" s="7"/>
      <c r="J48" s="8"/>
      <c r="K48" s="8"/>
      <c r="L48" s="8"/>
      <c r="M48" s="59" t="s">
        <v>52</v>
      </c>
      <c r="N48" s="9"/>
      <c r="O48" s="50"/>
      <c r="P48" s="47"/>
      <c r="Q48" s="51"/>
    </row>
    <row r="49" spans="1:17" x14ac:dyDescent="0.35">
      <c r="A49" s="7"/>
      <c r="B49" s="45"/>
      <c r="C49" s="45"/>
      <c r="D49" s="7"/>
      <c r="E49" s="7"/>
      <c r="F49" s="7"/>
      <c r="G49" s="7"/>
      <c r="I49" s="7"/>
      <c r="J49" s="8"/>
      <c r="K49" s="8"/>
      <c r="L49" s="8"/>
      <c r="M49" s="70" t="s">
        <v>54</v>
      </c>
      <c r="N49" s="71"/>
      <c r="O49" s="52"/>
      <c r="P49" s="47"/>
      <c r="Q49" s="51"/>
    </row>
    <row r="50" spans="1:17" x14ac:dyDescent="0.35">
      <c r="A50" s="7"/>
      <c r="B50" s="45"/>
      <c r="C50" s="45"/>
      <c r="D50" s="7"/>
      <c r="E50" s="7"/>
      <c r="F50" s="7"/>
      <c r="G50" s="7"/>
      <c r="I50" s="7"/>
      <c r="J50" s="8"/>
      <c r="K50" s="8"/>
      <c r="L50" s="8"/>
      <c r="M50" s="70" t="s">
        <v>53</v>
      </c>
      <c r="N50" s="72"/>
      <c r="O50" s="50"/>
      <c r="P50" s="47"/>
      <c r="Q50" s="51"/>
    </row>
    <row r="51" spans="1:17" x14ac:dyDescent="0.35">
      <c r="A51" s="7"/>
      <c r="B51" s="45"/>
      <c r="C51" s="45"/>
      <c r="D51" s="7"/>
      <c r="E51" s="7"/>
      <c r="F51" s="7"/>
      <c r="G51" s="7"/>
      <c r="I51" s="7"/>
      <c r="J51" s="8"/>
      <c r="K51" s="8"/>
      <c r="L51" s="8"/>
      <c r="M51" s="9"/>
      <c r="N51" s="9"/>
      <c r="O51" s="53"/>
      <c r="P51" s="54"/>
      <c r="Q51" s="55"/>
    </row>
  </sheetData>
  <mergeCells count="32">
    <mergeCell ref="E13:G13"/>
    <mergeCell ref="A42:G42"/>
    <mergeCell ref="F22:G22"/>
    <mergeCell ref="F26:G26"/>
    <mergeCell ref="F30:G30"/>
    <mergeCell ref="E33:G33"/>
    <mergeCell ref="E39:G39"/>
    <mergeCell ref="F40:G40"/>
    <mergeCell ref="F24:G24"/>
    <mergeCell ref="F28:G28"/>
    <mergeCell ref="F17:G17"/>
    <mergeCell ref="J8:J9"/>
    <mergeCell ref="K8:K9"/>
    <mergeCell ref="A10:C10"/>
    <mergeCell ref="D10:G10"/>
    <mergeCell ref="D12:G12"/>
    <mergeCell ref="L8:L9"/>
    <mergeCell ref="F14:G14"/>
    <mergeCell ref="A1:Q1"/>
    <mergeCell ref="A2:Q2"/>
    <mergeCell ref="A3:Q3"/>
    <mergeCell ref="A7:C9"/>
    <mergeCell ref="D7:G9"/>
    <mergeCell ref="H7:H9"/>
    <mergeCell ref="I7:I9"/>
    <mergeCell ref="J7:K7"/>
    <mergeCell ref="L7:N7"/>
    <mergeCell ref="O7:O9"/>
    <mergeCell ref="A5:F5"/>
    <mergeCell ref="P7:P9"/>
    <mergeCell ref="M8:N8"/>
    <mergeCell ref="Q7:Q9"/>
  </mergeCells>
  <pageMargins left="0.22" right="0.70866141732283472" top="0.74803149606299213" bottom="0.74803149606299213" header="0.31496062992125984" footer="0.31496062992125984"/>
  <pageSetup paperSize="9" scale="75" orientation="landscape" horizontalDpi="4294967293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Lembar kerja</vt:lpstr>
      </vt:variant>
      <vt:variant>
        <vt:i4>1</vt:i4>
      </vt:variant>
      <vt:variant>
        <vt:lpstr>Rentang Bernama</vt:lpstr>
      </vt:variant>
      <vt:variant>
        <vt:i4>2</vt:i4>
      </vt:variant>
    </vt:vector>
  </HeadingPairs>
  <TitlesOfParts>
    <vt:vector size="3" baseType="lpstr">
      <vt:lpstr>JULI</vt:lpstr>
      <vt:lpstr>JULI!Print_Area</vt:lpstr>
      <vt:lpstr>JULI!Print_Titles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2023-08-10T03:32:47Z</dcterms:modified>
</cp:coreProperties>
</file>